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200" windowHeight="11595"/>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 l="1"/>
  <c r="Q55" i="7" l="1"/>
  <c r="Q55" i="6"/>
  <c r="Q55" i="5"/>
  <c r="Q55" i="4"/>
  <c r="Q55" i="3"/>
  <c r="C5" i="1" l="1"/>
  <c r="B2" i="7" l="1"/>
  <c r="U2" i="7"/>
  <c r="Q1" i="7"/>
  <c r="V46" i="7"/>
  <c r="B46" i="7"/>
  <c r="B2" i="6"/>
  <c r="U2" i="6"/>
  <c r="Q1" i="6"/>
  <c r="V46" i="6"/>
  <c r="B46" i="6"/>
  <c r="U2" i="5"/>
  <c r="B2" i="5"/>
  <c r="Q1" i="5"/>
  <c r="U46" i="5"/>
  <c r="B46" i="5"/>
  <c r="B2" i="4"/>
  <c r="U2" i="4"/>
  <c r="Q1" i="4"/>
  <c r="U46" i="4"/>
  <c r="B46" i="4"/>
  <c r="U2" i="3"/>
  <c r="B2" i="3"/>
  <c r="Q1" i="3"/>
  <c r="U46" i="3"/>
  <c r="U45" i="3" s="1"/>
  <c r="Q6" i="3"/>
  <c r="Q6" i="7" s="1"/>
  <c r="Q4" i="3"/>
  <c r="Q4" i="7" s="1"/>
  <c r="E6" i="3"/>
  <c r="E6" i="7" s="1"/>
  <c r="E4" i="3"/>
  <c r="E4" i="7" s="1"/>
  <c r="B11" i="4" l="1"/>
  <c r="B41" i="6"/>
  <c r="V36" i="7"/>
  <c r="B36" i="7"/>
  <c r="V35" i="7"/>
  <c r="B35" i="7"/>
  <c r="V38" i="7"/>
  <c r="B38" i="7"/>
  <c r="V37" i="7"/>
  <c r="B37" i="7"/>
  <c r="V40" i="7"/>
  <c r="B40" i="7"/>
  <c r="V39" i="7"/>
  <c r="B39" i="7"/>
  <c r="V41" i="7"/>
  <c r="B41" i="7"/>
  <c r="V42" i="7"/>
  <c r="B42" i="7"/>
  <c r="V36" i="6"/>
  <c r="B36" i="6"/>
  <c r="V35" i="6"/>
  <c r="B35" i="6"/>
  <c r="V38" i="6"/>
  <c r="B38" i="6"/>
  <c r="V37" i="6"/>
  <c r="B37" i="6"/>
  <c r="V40" i="6"/>
  <c r="B40" i="6"/>
  <c r="V39" i="6"/>
  <c r="B39" i="6"/>
  <c r="V41" i="6"/>
  <c r="V42" i="6"/>
  <c r="B42" i="6"/>
  <c r="U36" i="5"/>
  <c r="B36" i="5"/>
  <c r="U35" i="5"/>
  <c r="B35" i="5"/>
  <c r="U38" i="5"/>
  <c r="B38" i="5"/>
  <c r="U37" i="5"/>
  <c r="B37" i="5"/>
  <c r="U40" i="5"/>
  <c r="B40" i="5"/>
  <c r="U39" i="5"/>
  <c r="B39" i="5"/>
  <c r="U41" i="5"/>
  <c r="B41" i="5"/>
  <c r="U42" i="5"/>
  <c r="B42" i="5"/>
  <c r="U35" i="4"/>
  <c r="B35" i="4"/>
  <c r="U37" i="4"/>
  <c r="B37" i="4"/>
  <c r="U36" i="4"/>
  <c r="B36" i="4"/>
  <c r="U39" i="4"/>
  <c r="B39" i="4"/>
  <c r="U38" i="4"/>
  <c r="B38" i="4"/>
  <c r="U40" i="4"/>
  <c r="B40" i="4"/>
  <c r="U41" i="4"/>
  <c r="B41" i="4"/>
  <c r="U42" i="4"/>
  <c r="B42" i="4"/>
  <c r="U36" i="3" l="1"/>
  <c r="U35" i="3"/>
  <c r="U38" i="3"/>
  <c r="U37" i="3"/>
  <c r="U40" i="3"/>
  <c r="U39" i="3"/>
  <c r="U41" i="3"/>
  <c r="U42" i="3"/>
  <c r="V32" i="7"/>
  <c r="B32" i="7"/>
  <c r="V31" i="7"/>
  <c r="B31" i="7"/>
  <c r="V32" i="6"/>
  <c r="B32" i="6"/>
  <c r="V31" i="6"/>
  <c r="B31" i="6"/>
  <c r="U32" i="5"/>
  <c r="B32" i="5"/>
  <c r="U31" i="5"/>
  <c r="B31" i="5"/>
  <c r="U31" i="4"/>
  <c r="B31" i="4"/>
  <c r="U32" i="4"/>
  <c r="B32" i="4"/>
  <c r="U32" i="3"/>
  <c r="U31" i="3"/>
  <c r="V30" i="7"/>
  <c r="B30" i="7"/>
  <c r="B29" i="7"/>
  <c r="V30" i="6"/>
  <c r="B30" i="6"/>
  <c r="B29" i="6"/>
  <c r="U30" i="5"/>
  <c r="B30" i="5"/>
  <c r="B29" i="5"/>
  <c r="U30" i="4"/>
  <c r="B30" i="4"/>
  <c r="B29" i="4"/>
  <c r="U30" i="3"/>
  <c r="V28" i="7"/>
  <c r="B28" i="7"/>
  <c r="V27" i="7"/>
  <c r="B27" i="7"/>
  <c r="V26" i="7"/>
  <c r="B26" i="7"/>
  <c r="V25" i="7"/>
  <c r="B25" i="7"/>
  <c r="V28" i="6"/>
  <c r="B28" i="6"/>
  <c r="V27" i="6"/>
  <c r="B27" i="6"/>
  <c r="V26" i="6"/>
  <c r="B26" i="6"/>
  <c r="V25" i="6"/>
  <c r="B25" i="6"/>
  <c r="U28" i="5"/>
  <c r="B28" i="5"/>
  <c r="U27" i="5"/>
  <c r="B27" i="5"/>
  <c r="U26" i="5"/>
  <c r="B26" i="5"/>
  <c r="U25" i="5"/>
  <c r="B25" i="5"/>
  <c r="U28" i="4"/>
  <c r="B28" i="4"/>
  <c r="U27" i="4"/>
  <c r="B27" i="4"/>
  <c r="U26" i="4"/>
  <c r="B26" i="4"/>
  <c r="U25" i="4"/>
  <c r="B25" i="4"/>
  <c r="U28" i="3"/>
  <c r="U27" i="3"/>
  <c r="U26" i="3"/>
  <c r="U25" i="3"/>
  <c r="V21" i="7"/>
  <c r="B21" i="7"/>
  <c r="V21" i="6"/>
  <c r="B21" i="6"/>
  <c r="U21" i="5"/>
  <c r="B21" i="5"/>
  <c r="U21" i="4"/>
  <c r="B21" i="4"/>
  <c r="U21" i="3"/>
  <c r="V12" i="7"/>
  <c r="B12" i="7"/>
  <c r="B12" i="6"/>
  <c r="V12" i="6"/>
  <c r="U44" i="6"/>
  <c r="B11" i="6"/>
  <c r="V11" i="6"/>
  <c r="U12" i="5"/>
  <c r="B12" i="5"/>
  <c r="B12" i="4"/>
  <c r="U12" i="4"/>
  <c r="U12" i="3"/>
  <c r="L9" i="5"/>
  <c r="M9" i="5" s="1"/>
  <c r="N9" i="5" s="1"/>
  <c r="O9" i="5" s="1"/>
  <c r="P9" i="5" s="1"/>
  <c r="Q9" i="5" s="1"/>
  <c r="R9" i="5" s="1"/>
  <c r="S9" i="5" s="1"/>
  <c r="T9" i="5" s="1"/>
  <c r="V48" i="7"/>
  <c r="U44" i="7"/>
  <c r="T44" i="7"/>
  <c r="S44" i="7"/>
  <c r="R44" i="7"/>
  <c r="Q44" i="7"/>
  <c r="P44" i="7"/>
  <c r="O44" i="7"/>
  <c r="N44" i="7"/>
  <c r="M44" i="7"/>
  <c r="L44" i="7"/>
  <c r="K44" i="7"/>
  <c r="V43" i="7"/>
  <c r="B43" i="7"/>
  <c r="V34" i="7"/>
  <c r="B34" i="7"/>
  <c r="B33" i="7"/>
  <c r="V24" i="7"/>
  <c r="B24" i="7"/>
  <c r="B23" i="7"/>
  <c r="V22" i="7"/>
  <c r="B22" i="7"/>
  <c r="V20" i="7"/>
  <c r="B20" i="7"/>
  <c r="V19" i="7"/>
  <c r="B19" i="7"/>
  <c r="V18" i="7"/>
  <c r="B18" i="7"/>
  <c r="V17" i="7"/>
  <c r="B17" i="7"/>
  <c r="V16" i="7"/>
  <c r="B16" i="7"/>
  <c r="V15" i="7"/>
  <c r="B15" i="7"/>
  <c r="V14" i="7"/>
  <c r="B14" i="7"/>
  <c r="B13" i="7"/>
  <c r="V11" i="7"/>
  <c r="B11" i="7"/>
  <c r="B10" i="7"/>
  <c r="B1" i="7"/>
  <c r="T44" i="6"/>
  <c r="V48" i="6"/>
  <c r="S44" i="6"/>
  <c r="R44" i="6"/>
  <c r="Q44" i="6"/>
  <c r="P44" i="6"/>
  <c r="O44" i="6"/>
  <c r="N44" i="6"/>
  <c r="M44" i="6"/>
  <c r="L44" i="6"/>
  <c r="K44" i="6"/>
  <c r="V43" i="6"/>
  <c r="B43" i="6"/>
  <c r="V34" i="6"/>
  <c r="B34" i="6"/>
  <c r="B33" i="6"/>
  <c r="V24" i="6"/>
  <c r="B24" i="6"/>
  <c r="B23" i="6"/>
  <c r="V22" i="6"/>
  <c r="B22" i="6"/>
  <c r="V20" i="6"/>
  <c r="B20" i="6"/>
  <c r="V19" i="6"/>
  <c r="B19" i="6"/>
  <c r="V18" i="6"/>
  <c r="B18" i="6"/>
  <c r="V17" i="6"/>
  <c r="B17" i="6"/>
  <c r="V16" i="6"/>
  <c r="B16" i="6"/>
  <c r="V15" i="6"/>
  <c r="B15" i="6"/>
  <c r="V14" i="6"/>
  <c r="B14" i="6"/>
  <c r="B13" i="6"/>
  <c r="B10" i="6"/>
  <c r="Q6" i="6"/>
  <c r="E6" i="6"/>
  <c r="Q4" i="6"/>
  <c r="E4" i="6"/>
  <c r="B1" i="6"/>
  <c r="U48" i="5"/>
  <c r="T44" i="5"/>
  <c r="S44" i="5"/>
  <c r="R44" i="5"/>
  <c r="Q44" i="5"/>
  <c r="P44" i="5"/>
  <c r="O44" i="5"/>
  <c r="N44" i="5"/>
  <c r="M44" i="5"/>
  <c r="L44" i="5"/>
  <c r="K44" i="5"/>
  <c r="U43" i="5"/>
  <c r="B43" i="5"/>
  <c r="U34" i="5"/>
  <c r="B34" i="5"/>
  <c r="B33" i="5"/>
  <c r="U24" i="5"/>
  <c r="B24" i="5"/>
  <c r="B23" i="5"/>
  <c r="U22" i="5"/>
  <c r="B22" i="5"/>
  <c r="U20" i="5"/>
  <c r="B20" i="5"/>
  <c r="U19" i="5"/>
  <c r="B19" i="5"/>
  <c r="U18" i="5"/>
  <c r="B18" i="5"/>
  <c r="U17" i="5"/>
  <c r="B17" i="5"/>
  <c r="U16" i="5"/>
  <c r="B16" i="5"/>
  <c r="U15" i="5"/>
  <c r="B15" i="5"/>
  <c r="U14" i="5"/>
  <c r="B14" i="5"/>
  <c r="B13" i="5"/>
  <c r="U11" i="5"/>
  <c r="B11" i="5"/>
  <c r="B10" i="5"/>
  <c r="Q6" i="5"/>
  <c r="E6" i="5"/>
  <c r="Q4" i="5"/>
  <c r="E4" i="5"/>
  <c r="B1" i="5"/>
  <c r="B43" i="4"/>
  <c r="B34" i="4"/>
  <c r="B33" i="4"/>
  <c r="B24" i="4"/>
  <c r="B23" i="4"/>
  <c r="B22" i="4"/>
  <c r="B20" i="4"/>
  <c r="B19" i="4"/>
  <c r="B18" i="4"/>
  <c r="B17" i="4"/>
  <c r="B16" i="4"/>
  <c r="B15" i="4"/>
  <c r="B14" i="4"/>
  <c r="B13" i="4"/>
  <c r="B10" i="4"/>
  <c r="Q6" i="4"/>
  <c r="E6" i="4"/>
  <c r="Q4" i="4"/>
  <c r="E4" i="4"/>
  <c r="U48" i="4"/>
  <c r="T44" i="4"/>
  <c r="S44" i="4"/>
  <c r="R44" i="4"/>
  <c r="Q44" i="4"/>
  <c r="P44" i="4"/>
  <c r="O44" i="4"/>
  <c r="N44" i="4"/>
  <c r="M44" i="4"/>
  <c r="L44" i="4"/>
  <c r="K44" i="4"/>
  <c r="U43" i="4"/>
  <c r="U34" i="4"/>
  <c r="U24" i="4"/>
  <c r="U22" i="4"/>
  <c r="U20" i="4"/>
  <c r="U19" i="4"/>
  <c r="U18" i="4"/>
  <c r="U17" i="4"/>
  <c r="U16" i="4"/>
  <c r="U15" i="4"/>
  <c r="U14" i="4"/>
  <c r="U11" i="4"/>
  <c r="B1" i="4"/>
  <c r="K9" i="3"/>
  <c r="L9" i="3" s="1"/>
  <c r="M9" i="3" s="1"/>
  <c r="N9" i="3" s="1"/>
  <c r="O9" i="3" s="1"/>
  <c r="P9" i="3" s="1"/>
  <c r="Q9" i="3" s="1"/>
  <c r="R9" i="3" s="1"/>
  <c r="S9" i="3" s="1"/>
  <c r="T9" i="3" s="1"/>
  <c r="K8" i="3"/>
  <c r="L8" i="3" s="1"/>
  <c r="M8" i="3" s="1"/>
  <c r="N8" i="3" s="1"/>
  <c r="O8" i="3" s="1"/>
  <c r="P8" i="3" s="1"/>
  <c r="Q8" i="3" s="1"/>
  <c r="R8" i="3" s="1"/>
  <c r="S8" i="3" s="1"/>
  <c r="T8" i="3" s="1"/>
  <c r="B1" i="3"/>
  <c r="U48" i="3"/>
  <c r="T44" i="3"/>
  <c r="S44" i="3"/>
  <c r="R44" i="3"/>
  <c r="Q44" i="3"/>
  <c r="P44" i="3"/>
  <c r="O44" i="3"/>
  <c r="N44" i="3"/>
  <c r="M44" i="3"/>
  <c r="L44" i="3"/>
  <c r="K44" i="3"/>
  <c r="U43" i="3"/>
  <c r="U34" i="3"/>
  <c r="U24" i="3"/>
  <c r="U22" i="3"/>
  <c r="U20" i="3"/>
  <c r="U19" i="3"/>
  <c r="U18" i="3"/>
  <c r="U17" i="3"/>
  <c r="U16" i="3"/>
  <c r="U15" i="3"/>
  <c r="U14" i="3"/>
  <c r="U11" i="3"/>
  <c r="V33" i="7" l="1"/>
  <c r="V29" i="7"/>
  <c r="V29" i="6"/>
  <c r="U29" i="5"/>
  <c r="U29" i="4"/>
  <c r="U29" i="3"/>
  <c r="V23" i="7"/>
  <c r="U33" i="4"/>
  <c r="V10" i="7"/>
  <c r="V10" i="6"/>
  <c r="V23" i="6"/>
  <c r="U33" i="5"/>
  <c r="U10" i="5"/>
  <c r="U23" i="4"/>
  <c r="V13" i="7"/>
  <c r="V44" i="7"/>
  <c r="V13" i="6"/>
  <c r="U23" i="5"/>
  <c r="U13" i="5"/>
  <c r="U44" i="5"/>
  <c r="V45" i="5" s="1"/>
  <c r="U13" i="4"/>
  <c r="V33" i="6"/>
  <c r="V44" i="6"/>
  <c r="U44" i="4"/>
  <c r="V45" i="4" s="1"/>
  <c r="U10" i="4"/>
  <c r="U13" i="3"/>
  <c r="U33" i="3"/>
  <c r="U44" i="3"/>
  <c r="U10" i="3"/>
  <c r="U23" i="3"/>
  <c r="W29" i="7" l="1"/>
  <c r="W48" i="7"/>
  <c r="W45" i="7"/>
  <c r="W48" i="6"/>
  <c r="W45" i="6"/>
  <c r="W29" i="6"/>
  <c r="V29" i="5"/>
  <c r="V48" i="5"/>
  <c r="M17" i="1"/>
  <c r="M28" i="1" s="1"/>
  <c r="M39" i="1" s="1"/>
  <c r="M51" i="1" s="1"/>
  <c r="M64" i="1" s="1"/>
  <c r="V45" i="3"/>
  <c r="V48" i="3"/>
  <c r="V29" i="3"/>
  <c r="V48" i="4"/>
  <c r="V29" i="4"/>
  <c r="V23" i="5"/>
  <c r="W13" i="7"/>
  <c r="W10" i="7"/>
  <c r="W33" i="7"/>
  <c r="W23" i="7"/>
  <c r="V10" i="5"/>
  <c r="V33" i="5"/>
  <c r="V13" i="5"/>
  <c r="R50" i="3"/>
  <c r="R50" i="6"/>
  <c r="R50" i="7"/>
  <c r="R50" i="5"/>
  <c r="R50" i="4"/>
  <c r="W13" i="6"/>
  <c r="W10" i="6"/>
  <c r="W33" i="6"/>
  <c r="W23" i="6"/>
  <c r="V33" i="4"/>
  <c r="V10" i="4"/>
  <c r="V23" i="4"/>
  <c r="V13" i="4"/>
  <c r="V13" i="3"/>
  <c r="V23" i="3"/>
  <c r="V33" i="3"/>
  <c r="V10" i="3"/>
  <c r="W44" i="7" l="1"/>
  <c r="V44" i="5"/>
  <c r="W44" i="6"/>
  <c r="V44" i="4"/>
  <c r="V44" i="3"/>
  <c r="K63" i="1" l="1"/>
  <c r="K62" i="1"/>
  <c r="K61" i="1"/>
  <c r="K60" i="1"/>
  <c r="K59" i="1"/>
  <c r="K58" i="1"/>
  <c r="K57" i="1"/>
  <c r="K56" i="1"/>
  <c r="K55" i="1"/>
  <c r="K54" i="1"/>
  <c r="K53" i="1"/>
  <c r="L51" i="1"/>
  <c r="I50" i="6" s="1"/>
  <c r="W50"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K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K9" i="1"/>
  <c r="B9" i="1"/>
  <c r="B10" i="1" s="1"/>
  <c r="B11" i="1" s="1"/>
  <c r="B12" i="1" s="1"/>
  <c r="B13" i="1" s="1"/>
  <c r="B14" i="1" s="1"/>
  <c r="B15" i="1" s="1"/>
  <c r="B16" i="1" s="1"/>
  <c r="B17" i="1" s="1"/>
  <c r="B19" i="1" s="1"/>
  <c r="A9" i="1"/>
  <c r="K8" i="1"/>
  <c r="B20" i="1" l="1"/>
  <c r="B21" i="1" s="1"/>
  <c r="B22" i="1" s="1"/>
  <c r="B23" i="1" s="1"/>
  <c r="B24" i="1" s="1"/>
  <c r="B25" i="1" s="1"/>
  <c r="B26" i="1" s="1"/>
  <c r="B27" i="1" s="1"/>
  <c r="B28" i="1" s="1"/>
  <c r="B30" i="1" s="1"/>
  <c r="K8" i="4"/>
  <c r="L8" i="4" s="1"/>
  <c r="M8" i="4" s="1"/>
  <c r="N8" i="4" s="1"/>
  <c r="O8" i="4" s="1"/>
  <c r="P8" i="4" s="1"/>
  <c r="Q8" i="4" s="1"/>
  <c r="R8" i="4" s="1"/>
  <c r="S8" i="4" s="1"/>
  <c r="T8" i="4" s="1"/>
  <c r="A42" i="1"/>
  <c r="A43" i="1" s="1"/>
  <c r="A44" i="1" s="1"/>
  <c r="A45" i="1" s="1"/>
  <c r="A46" i="1" s="1"/>
  <c r="A47" i="1" s="1"/>
  <c r="A48" i="1" s="1"/>
  <c r="A49" i="1" s="1"/>
  <c r="A50" i="1" s="1"/>
  <c r="A51" i="1" s="1"/>
  <c r="A53" i="1" s="1"/>
  <c r="K9" i="6"/>
  <c r="L9" i="6" s="1"/>
  <c r="M9" i="6" s="1"/>
  <c r="N9" i="6" s="1"/>
  <c r="O9" i="6" s="1"/>
  <c r="P9" i="6" s="1"/>
  <c r="Q9" i="6" s="1"/>
  <c r="R9" i="6" s="1"/>
  <c r="S9" i="6" s="1"/>
  <c r="T9" i="6" s="1"/>
  <c r="U9" i="6" s="1"/>
  <c r="A20" i="1"/>
  <c r="A21" i="1" s="1"/>
  <c r="A22" i="1" s="1"/>
  <c r="A23" i="1" s="1"/>
  <c r="A24" i="1" s="1"/>
  <c r="A25" i="1" s="1"/>
  <c r="A26" i="1" s="1"/>
  <c r="A27" i="1" s="1"/>
  <c r="A28" i="1" s="1"/>
  <c r="A30" i="1" s="1"/>
  <c r="K9" i="5" s="1"/>
  <c r="K9" i="4"/>
  <c r="L9" i="4" s="1"/>
  <c r="M9" i="4" s="1"/>
  <c r="N9" i="4" s="1"/>
  <c r="O9" i="4" s="1"/>
  <c r="P9" i="4" s="1"/>
  <c r="Q9" i="4" s="1"/>
  <c r="R9" i="4" s="1"/>
  <c r="S9" i="4" s="1"/>
  <c r="T9" i="4" s="1"/>
  <c r="K64" i="1"/>
  <c r="L28" i="1"/>
  <c r="I50" i="4" s="1"/>
  <c r="V50" i="4" s="1"/>
  <c r="L17" i="1"/>
  <c r="I50" i="3" s="1"/>
  <c r="V50" i="3" s="1"/>
  <c r="L39" i="1"/>
  <c r="I50" i="5" s="1"/>
  <c r="V50" i="5" s="1"/>
  <c r="A54" i="1" l="1"/>
  <c r="A55" i="1" s="1"/>
  <c r="A56" i="1" s="1"/>
  <c r="A57" i="1" s="1"/>
  <c r="A58" i="1" s="1"/>
  <c r="A59" i="1" s="1"/>
  <c r="A60" i="1" s="1"/>
  <c r="A61" i="1" s="1"/>
  <c r="A62" i="1" s="1"/>
  <c r="A63" i="1" s="1"/>
  <c r="K9" i="7"/>
  <c r="L9" i="7" s="1"/>
  <c r="M9" i="7" s="1"/>
  <c r="N9" i="7" s="1"/>
  <c r="O9" i="7" s="1"/>
  <c r="P9" i="7" s="1"/>
  <c r="Q9" i="7" s="1"/>
  <c r="R9" i="7" s="1"/>
  <c r="S9" i="7" s="1"/>
  <c r="T9" i="7" s="1"/>
  <c r="U9" i="7" s="1"/>
  <c r="B31" i="1"/>
  <c r="B32" i="1" s="1"/>
  <c r="B33" i="1" s="1"/>
  <c r="B34" i="1" s="1"/>
  <c r="B35" i="1" s="1"/>
  <c r="B36" i="1" s="1"/>
  <c r="B37" i="1" s="1"/>
  <c r="B38" i="1" s="1"/>
  <c r="B39" i="1" s="1"/>
  <c r="B41" i="1" s="1"/>
  <c r="K8" i="5"/>
  <c r="L8" i="5" s="1"/>
  <c r="M8" i="5" s="1"/>
  <c r="N8" i="5" s="1"/>
  <c r="O8" i="5" s="1"/>
  <c r="P8" i="5" s="1"/>
  <c r="Q8" i="5" s="1"/>
  <c r="R8" i="5" s="1"/>
  <c r="S8" i="5" s="1"/>
  <c r="T8" i="5" s="1"/>
  <c r="I50" i="7"/>
  <c r="W50" i="7" s="1"/>
  <c r="K65" i="1"/>
  <c r="M65" i="1" s="1"/>
  <c r="B42" i="1" l="1"/>
  <c r="B43" i="1" s="1"/>
  <c r="B44" i="1" s="1"/>
  <c r="B45" i="1" s="1"/>
  <c r="B46" i="1" s="1"/>
  <c r="B47" i="1" s="1"/>
  <c r="B48" i="1" s="1"/>
  <c r="B49" i="1" s="1"/>
  <c r="B50" i="1" s="1"/>
  <c r="B51" i="1" s="1"/>
  <c r="B53" i="1" s="1"/>
  <c r="K8" i="6"/>
  <c r="L8" i="6" s="1"/>
  <c r="M8" i="6" s="1"/>
  <c r="N8" i="6" s="1"/>
  <c r="O8" i="6" s="1"/>
  <c r="P8" i="6" s="1"/>
  <c r="Q8" i="6" s="1"/>
  <c r="R8" i="6" s="1"/>
  <c r="S8" i="6" s="1"/>
  <c r="T8" i="6" s="1"/>
  <c r="U8" i="6" s="1"/>
  <c r="B54" i="1" l="1"/>
  <c r="B55" i="1" s="1"/>
  <c r="B56" i="1" s="1"/>
  <c r="B57" i="1" s="1"/>
  <c r="B58" i="1" s="1"/>
  <c r="B59" i="1" s="1"/>
  <c r="B60" i="1" s="1"/>
  <c r="B61" i="1" s="1"/>
  <c r="B62" i="1" s="1"/>
  <c r="B63" i="1" s="1"/>
  <c r="K8" i="7"/>
  <c r="L8" i="7" s="1"/>
  <c r="M8" i="7" s="1"/>
  <c r="N8" i="7" s="1"/>
  <c r="O8" i="7" s="1"/>
  <c r="P8" i="7" s="1"/>
  <c r="Q8" i="7" s="1"/>
  <c r="R8" i="7" s="1"/>
  <c r="S8" i="7" s="1"/>
  <c r="T8" i="7" s="1"/>
  <c r="U8" i="7" s="1"/>
</calcChain>
</file>

<file path=xl/sharedStrings.xml><?xml version="1.0" encoding="utf-8"?>
<sst xmlns="http://schemas.openxmlformats.org/spreadsheetml/2006/main" count="614" uniqueCount="86">
  <si>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</si>
  <si>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</si>
  <si>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</si>
  <si>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</si>
  <si>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</si>
  <si>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</si>
  <si>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</si>
  <si>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</si>
  <si>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</si>
  <si>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</si>
  <si>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</si>
  <si>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</si>
  <si>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</si>
  <si>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</si>
  <si>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</si>
  <si>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</si>
  <si>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</si>
  <si>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</si>
  <si>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</si>
  <si>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</si>
  <si>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</si>
  <si>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</si>
  <si>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</si>
  <si>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</si>
  <si>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</si>
  <si>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</si>
  <si>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</si>
  <si>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</si>
  <si>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</si>
  <si>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</si>
  <si>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</si>
  <si>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</si>
  <si>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</si>
  <si>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</si>
  <si>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</si>
  <si>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</si>
  <si>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</si>
  <si>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</si>
  <si>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</si>
  <si>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</si>
  <si>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</si>
  <si>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</si>
  <si>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</si>
  <si>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Bloemendetailhandel 4</t>
  </si>
  <si>
    <t>Manager bloembinden</t>
  </si>
  <si>
    <t>Crebo: 97440</t>
  </si>
  <si>
    <t>MBO Niveau 4</t>
  </si>
  <si>
    <t>1.2 Stelt bloemwerk en plantarrangementen samen</t>
  </si>
  <si>
    <t>1.3 Berekent commerciële prijs</t>
  </si>
  <si>
    <t>2.1 Bereidt winkelopening voor</t>
  </si>
  <si>
    <t>2.2 Verzorgt winkel</t>
  </si>
  <si>
    <t>2.3 Verzorgt winkelpresentatie</t>
  </si>
  <si>
    <t>2.4 Verzorgt producten</t>
  </si>
  <si>
    <t>2.5 Ontvangt en verwerkt producten</t>
  </si>
  <si>
    <t>2.6 Bewaakt voorraad</t>
  </si>
  <si>
    <t>2.7 Bepaalt assortiment</t>
  </si>
  <si>
    <t>2.8 Koopt in</t>
  </si>
  <si>
    <t>2.9 Maakt onderhouds- en presentatieplan</t>
  </si>
  <si>
    <t>3.1 Ontvangt en benadert klanten</t>
  </si>
  <si>
    <t>3.2 Voert verkoopgesprek</t>
  </si>
  <si>
    <t>3.3 Neemt bestellingen aan</t>
  </si>
  <si>
    <t>3.4 Signaleert en handelt klachten af</t>
  </si>
  <si>
    <t>3.5 Handelt de verkoop af</t>
  </si>
  <si>
    <t>4.1 Plant en verdeelt werkzaamheden</t>
  </si>
  <si>
    <t>4.2 Begeleidt medewerkers op vaktechnisch gebied</t>
  </si>
  <si>
    <t>4.3 Stuurt medewerkers aan</t>
  </si>
  <si>
    <t>5.1 Bepaalt vestigingsplaats</t>
  </si>
  <si>
    <t>5.2 Onderzoekt ondernemingsvorm</t>
  </si>
  <si>
    <t>5.3 Stelt marketingplan op</t>
  </si>
  <si>
    <t>5.4 Innoveert de onderneming</t>
  </si>
  <si>
    <t>5.5 Verzorgt financiële administratie</t>
  </si>
  <si>
    <t>5.6 Analyseert de financiële situatie</t>
  </si>
  <si>
    <t>5.7 Bepaalt personeelsbehoefte</t>
  </si>
  <si>
    <t>5.8 Bepaalt beleid op het gebied van kwaliteit, veiligheid, milieu en arbo</t>
  </si>
  <si>
    <t>5.9 Profileert en promoot de onderneming</t>
  </si>
  <si>
    <t>5.10 Stelt verkoopprijs vast</t>
  </si>
  <si>
    <t>1 Vervaardigt bloemwerk en plantarrangementen</t>
  </si>
  <si>
    <t>2 Verricht werkzaamheden ten behoeve van de verkoop</t>
  </si>
  <si>
    <t>3 Verkoopt en verleent service</t>
  </si>
  <si>
    <t>4 Organiseert en begeleidt de werkzaamheden</t>
  </si>
  <si>
    <t>5 Onderneemt</t>
  </si>
  <si>
    <t>Praktijkopleider akkoord?</t>
  </si>
  <si>
    <t>Ja</t>
  </si>
  <si>
    <t>Nee</t>
  </si>
  <si>
    <t>Datum</t>
  </si>
  <si>
    <t>Naam praktijkopleider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</si>
</sst>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13]d/mmm/yy;@"/>
    <numFmt numFmtId="165" formatCode="d/m;@"/>
    <numFmt numFmtId="166" formatCode="0_ ;[Red]\-0\ "/>
    <numFmt numFmtId="167" formatCode="[$-413]d\ mmmm\ yyyy;@"/>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
      <left style="medium">
        <color indexed="16"/>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medium">
        <color indexed="64"/>
      </right>
      <top style="medium">
        <color indexed="64"/>
      </top>
      <bottom style="medium">
        <color theme="1"/>
      </bottom>
      <diagonal/>
    </border>
    <border>
      <left style="medium">
        <color indexed="16"/>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medium">
        <color indexed="64"/>
      </right>
      <top style="medium">
        <color theme="1"/>
      </top>
      <bottom style="medium">
        <color indexed="64"/>
      </bottom>
      <diagonal/>
    </border>
    <border>
      <left style="medium">
        <color theme="1"/>
      </left>
      <right/>
      <top style="medium">
        <color indexed="64"/>
      </top>
      <bottom style="medium">
        <color theme="1"/>
      </bottom>
      <diagonal/>
    </border>
    <border>
      <left style="medium">
        <color theme="1"/>
      </left>
      <right/>
      <top style="medium">
        <color theme="1"/>
      </top>
      <bottom style="medium">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4">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2" fillId="0" borderId="25" xfId="0" applyNumberFormat="1" applyFont="1" applyFill="1" applyBorder="1" applyAlignment="1" applyProtection="1">
      <alignment horizontal="center" vertical="center"/>
      <protection locked="0"/>
    </xf>
    <xf numFmtId="1" fontId="32" fillId="0" borderId="30" xfId="0" applyNumberFormat="1" applyFont="1" applyFill="1" applyBorder="1" applyAlignment="1" applyProtection="1">
      <alignment horizontal="center" vertical="center"/>
      <protection locked="0"/>
    </xf>
    <xf numFmtId="1" fontId="32" fillId="0" borderId="31" xfId="0" applyNumberFormat="1" applyFont="1" applyFill="1" applyBorder="1" applyAlignment="1" applyProtection="1">
      <alignment horizontal="center" vertical="center"/>
      <protection locked="0"/>
    </xf>
    <xf numFmtId="1" fontId="32" fillId="0" borderId="37" xfId="0" applyNumberFormat="1" applyFont="1" applyFill="1" applyBorder="1" applyAlignment="1" applyProtection="1">
      <alignment horizontal="center" vertical="center"/>
      <protection locked="0"/>
    </xf>
    <xf numFmtId="1" fontId="31" fillId="0" borderId="44" xfId="0" applyNumberFormat="1" applyFont="1" applyFill="1" applyBorder="1" applyAlignment="1" applyProtection="1">
      <alignment horizontal="center" vertical="center"/>
      <protection locked="0"/>
    </xf>
    <xf numFmtId="0" fontId="0" fillId="0" borderId="47" xfId="0" applyBorder="1" applyProtection="1"/>
    <xf numFmtId="1" fontId="14" fillId="2" borderId="48" xfId="0" applyNumberFormat="1" applyFont="1" applyFill="1" applyBorder="1" applyAlignment="1" applyProtection="1">
      <alignment vertical="center"/>
    </xf>
    <xf numFmtId="1" fontId="14" fillId="2" borderId="49" xfId="0" applyNumberFormat="1" applyFont="1" applyFill="1" applyBorder="1" applyAlignment="1" applyProtection="1">
      <alignment vertical="center"/>
    </xf>
    <xf numFmtId="1" fontId="14" fillId="2" borderId="49" xfId="0" applyNumberFormat="1" applyFont="1" applyFill="1" applyBorder="1" applyAlignment="1" applyProtection="1">
      <alignment horizontal="left" vertical="center"/>
    </xf>
    <xf numFmtId="0" fontId="0" fillId="0" borderId="0" xfId="0" applyProtection="1"/>
    <xf numFmtId="0" fontId="0" fillId="0" borderId="51" xfId="0" applyBorder="1" applyProtection="1"/>
    <xf numFmtId="0" fontId="0" fillId="9" borderId="51"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1" xfId="0" applyNumberFormat="1" applyFont="1" applyFill="1" applyBorder="1" applyProtection="1"/>
    <xf numFmtId="1" fontId="27"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8" fillId="9" borderId="0" xfId="0" applyNumberFormat="1" applyFont="1" applyFill="1" applyBorder="1" applyProtection="1"/>
    <xf numFmtId="1" fontId="18" fillId="9" borderId="51"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0" fillId="5" borderId="32" xfId="0" applyNumberFormat="1" applyFont="1" applyFill="1" applyBorder="1" applyAlignment="1" applyProtection="1">
      <alignment horizontal="center" vertical="center"/>
    </xf>
    <xf numFmtId="9" fontId="30"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1"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1" fillId="5" borderId="2" xfId="0" applyNumberFormat="1" applyFont="1" applyFill="1" applyBorder="1" applyAlignment="1" applyProtection="1">
      <alignment horizontal="center" vertical="center"/>
    </xf>
    <xf numFmtId="1" fontId="16" fillId="0" borderId="40" xfId="0" applyNumberFormat="1" applyFont="1" applyFill="1" applyBorder="1" applyAlignment="1" applyProtection="1">
      <alignment horizontal="center" vertical="center"/>
    </xf>
    <xf numFmtId="1" fontId="31" fillId="5" borderId="5" xfId="0" applyNumberFormat="1" applyFont="1" applyFill="1" applyBorder="1" applyAlignment="1" applyProtection="1">
      <alignment horizontal="center" vertical="center"/>
    </xf>
    <xf numFmtId="1" fontId="31" fillId="5" borderId="9" xfId="0" applyNumberFormat="1" applyFont="1" applyFill="1" applyBorder="1" applyAlignment="1" applyProtection="1">
      <alignment horizontal="center" vertical="center"/>
    </xf>
    <xf numFmtId="1" fontId="17" fillId="9" borderId="51" xfId="0" applyNumberFormat="1" applyFont="1" applyFill="1" applyBorder="1" applyAlignment="1" applyProtection="1">
      <alignment horizontal="center" vertical="center" textRotation="90"/>
    </xf>
    <xf numFmtId="1" fontId="31" fillId="5" borderId="32" xfId="0" applyNumberFormat="1" applyFont="1" applyFill="1" applyBorder="1" applyAlignment="1" applyProtection="1">
      <alignment horizontal="center" vertical="center"/>
    </xf>
    <xf numFmtId="1" fontId="30" fillId="6" borderId="32" xfId="0" applyNumberFormat="1" applyFont="1" applyFill="1" applyBorder="1" applyAlignment="1" applyProtection="1">
      <alignment horizontal="center" vertical="center"/>
    </xf>
    <xf numFmtId="1" fontId="30" fillId="7" borderId="45" xfId="0" applyNumberFormat="1" applyFont="1" applyFill="1" applyBorder="1" applyAlignment="1" applyProtection="1">
      <alignment horizontal="center" vertical="center"/>
    </xf>
    <xf numFmtId="9" fontId="30" fillId="7" borderId="46"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1"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1"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0"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6" fillId="9" borderId="7" xfId="0" applyNumberFormat="1" applyFont="1" applyFill="1" applyBorder="1" applyAlignment="1" applyProtection="1">
      <alignment horizontal="right" vertical="center"/>
    </xf>
    <xf numFmtId="165" fontId="37"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0" fillId="5" borderId="35" xfId="1" applyFont="1" applyFill="1" applyBorder="1" applyAlignment="1" applyProtection="1">
      <alignment horizontal="center" vertical="center"/>
    </xf>
    <xf numFmtId="0" fontId="41" fillId="6" borderId="11" xfId="0" applyFont="1" applyFill="1" applyBorder="1" applyAlignment="1">
      <alignment horizontal="center" vertical="center"/>
    </xf>
    <xf numFmtId="1" fontId="42" fillId="5" borderId="11" xfId="0" applyNumberFormat="1" applyFont="1" applyFill="1" applyBorder="1" applyAlignment="1">
      <alignment horizontal="center"/>
    </xf>
    <xf numFmtId="1" fontId="30" fillId="5" borderId="11" xfId="0" applyNumberFormat="1" applyFont="1" applyFill="1" applyBorder="1" applyAlignment="1">
      <alignment horizontal="center"/>
    </xf>
    <xf numFmtId="9" fontId="30" fillId="5" borderId="11" xfId="0" applyNumberFormat="1" applyFont="1" applyFill="1" applyBorder="1" applyAlignment="1">
      <alignment horizontal="center"/>
    </xf>
    <xf numFmtId="1" fontId="31" fillId="5" borderId="0" xfId="0" applyNumberFormat="1" applyFont="1" applyFill="1" applyBorder="1" applyAlignment="1" applyProtection="1">
      <alignment horizontal="center" vertical="center"/>
    </xf>
    <xf numFmtId="1" fontId="32" fillId="0" borderId="57" xfId="0" applyNumberFormat="1" applyFont="1" applyFill="1" applyBorder="1" applyAlignment="1" applyProtection="1">
      <alignment horizontal="center" vertical="center"/>
      <protection locked="0"/>
    </xf>
    <xf numFmtId="1" fontId="31" fillId="5" borderId="56" xfId="0" applyNumberFormat="1" applyFont="1" applyFill="1" applyBorder="1" applyAlignment="1" applyProtection="1">
      <alignment horizontal="center" vertical="center"/>
    </xf>
    <xf numFmtId="0" fontId="0" fillId="2" borderId="0" xfId="0" applyFill="1"/>
    <xf numFmtId="0" fontId="42" fillId="0" borderId="0" xfId="0" applyFont="1" applyFill="1" applyAlignment="1">
      <alignment horizontal="center"/>
    </xf>
    <xf numFmtId="0" fontId="0" fillId="0" borderId="0" xfId="0" applyFill="1"/>
    <xf numFmtId="1" fontId="34" fillId="2" borderId="59" xfId="0" applyNumberFormat="1" applyFont="1" applyFill="1" applyBorder="1" applyAlignment="1" applyProtection="1">
      <alignment horizontal="center" vertical="center"/>
    </xf>
    <xf numFmtId="1" fontId="43" fillId="0" borderId="62" xfId="0" applyNumberFormat="1" applyFont="1" applyBorder="1" applyAlignment="1" applyProtection="1">
      <alignment horizontal="center" vertical="center"/>
      <protection locked="0"/>
    </xf>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3"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0"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1" fillId="6" borderId="11" xfId="0" applyNumberFormat="1" applyFont="1" applyFill="1" applyBorder="1" applyAlignment="1">
      <alignment horizontal="center" vertical="center"/>
    </xf>
    <xf numFmtId="0" fontId="41"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3" fillId="9" borderId="11" xfId="0" applyFont="1" applyFill="1" applyBorder="1" applyAlignment="1">
      <alignment horizontal="left"/>
    </xf>
    <xf numFmtId="0" fontId="39" fillId="9" borderId="11" xfId="0" applyFont="1" applyFill="1" applyBorder="1" applyAlignment="1">
      <alignment horizontal="left"/>
    </xf>
    <xf numFmtId="0" fontId="38"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49"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1" fontId="32" fillId="0" borderId="41" xfId="0" applyNumberFormat="1" applyFont="1" applyFill="1" applyBorder="1" applyAlignment="1" applyProtection="1">
      <alignment horizontal="left" vertical="center" wrapText="1"/>
    </xf>
    <xf numFmtId="1" fontId="32" fillId="0" borderId="31" xfId="0" applyNumberFormat="1" applyFont="1" applyFill="1" applyBorder="1" applyAlignment="1" applyProtection="1">
      <alignment horizontal="left" vertical="center" wrapText="1"/>
    </xf>
    <xf numFmtId="49" fontId="27" fillId="10" borderId="26" xfId="0" applyNumberFormat="1" applyFont="1" applyFill="1" applyBorder="1" applyAlignment="1" applyProtection="1">
      <alignment horizontal="left"/>
    </xf>
    <xf numFmtId="49" fontId="27" fillId="10" borderId="27" xfId="0" applyNumberFormat="1" applyFont="1" applyFill="1" applyBorder="1" applyAlignment="1" applyProtection="1">
      <alignment horizontal="left"/>
    </xf>
    <xf numFmtId="49" fontId="27" fillId="10" borderId="28" xfId="0" applyNumberFormat="1" applyFont="1" applyFill="1" applyBorder="1" applyAlignment="1" applyProtection="1">
      <alignment horizontal="left"/>
    </xf>
    <xf numFmtId="49" fontId="27" fillId="10" borderId="26" xfId="0" applyNumberFormat="1" applyFont="1" applyFill="1" applyBorder="1" applyProtection="1"/>
    <xf numFmtId="49" fontId="27" fillId="10" borderId="27" xfId="0" applyNumberFormat="1" applyFont="1" applyFill="1" applyBorder="1" applyProtection="1"/>
    <xf numFmtId="49" fontId="27" fillId="10" borderId="28" xfId="0" applyNumberFormat="1" applyFont="1" applyFill="1" applyBorder="1" applyProtection="1"/>
    <xf numFmtId="49" fontId="33"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29" fillId="5" borderId="39" xfId="0" applyNumberFormat="1" applyFont="1" applyFill="1" applyBorder="1" applyAlignment="1" applyProtection="1">
      <alignment horizontal="left" vertical="center" wrapText="1"/>
    </xf>
    <xf numFmtId="1" fontId="29" fillId="5" borderId="54" xfId="0" applyNumberFormat="1" applyFont="1" applyFill="1" applyBorder="1" applyAlignment="1" applyProtection="1">
      <alignment horizontal="left" vertical="center" wrapText="1"/>
    </xf>
    <xf numFmtId="1" fontId="29" fillId="5" borderId="32" xfId="0" applyNumberFormat="1" applyFont="1" applyFill="1" applyBorder="1" applyAlignment="1" applyProtection="1">
      <alignment horizontal="left" vertical="center" wrapText="1"/>
    </xf>
    <xf numFmtId="1" fontId="32" fillId="0" borderId="25" xfId="0" applyNumberFormat="1" applyFont="1" applyFill="1" applyBorder="1" applyAlignment="1" applyProtection="1">
      <alignment horizontal="left" vertical="center" wrapText="1"/>
    </xf>
    <xf numFmtId="1" fontId="32" fillId="0" borderId="43" xfId="0" applyNumberFormat="1" applyFont="1" applyFill="1" applyBorder="1" applyAlignment="1" applyProtection="1">
      <alignment horizontal="left" vertical="center" wrapText="1"/>
    </xf>
    <xf numFmtId="1" fontId="32" fillId="0" borderId="44" xfId="0" applyNumberFormat="1" applyFont="1" applyFill="1" applyBorder="1" applyAlignment="1" applyProtection="1">
      <alignment horizontal="left" vertical="center" wrapText="1"/>
    </xf>
    <xf numFmtId="1" fontId="36" fillId="9" borderId="7" xfId="0" applyNumberFormat="1" applyFont="1" applyFill="1" applyBorder="1" applyAlignment="1" applyProtection="1">
      <alignment horizontal="right" vertical="center"/>
    </xf>
    <xf numFmtId="1" fontId="36" fillId="9" borderId="9" xfId="0" applyNumberFormat="1" applyFont="1" applyFill="1" applyBorder="1" applyAlignment="1" applyProtection="1">
      <alignment horizontal="right" vertical="center"/>
    </xf>
    <xf numFmtId="1" fontId="36" fillId="9" borderId="8" xfId="0" applyNumberFormat="1" applyFont="1" applyFill="1" applyBorder="1" applyAlignment="1" applyProtection="1">
      <alignment horizontal="right" vertical="center"/>
    </xf>
    <xf numFmtId="1" fontId="30" fillId="6" borderId="7" xfId="0" applyNumberFormat="1" applyFont="1" applyFill="1" applyBorder="1" applyAlignment="1" applyProtection="1">
      <alignment horizontal="center" vertical="center"/>
    </xf>
    <xf numFmtId="1" fontId="30" fillId="6" borderId="8" xfId="0" applyNumberFormat="1" applyFont="1" applyFill="1" applyBorder="1" applyAlignment="1" applyProtection="1">
      <alignment horizontal="center" vertical="center"/>
    </xf>
    <xf numFmtId="1" fontId="29" fillId="5" borderId="32" xfId="0" applyNumberFormat="1" applyFont="1" applyFill="1" applyBorder="1" applyAlignment="1" applyProtection="1">
      <alignment horizontal="right" vertical="center"/>
    </xf>
    <xf numFmtId="1" fontId="29" fillId="7" borderId="33" xfId="0" applyNumberFormat="1" applyFont="1" applyFill="1" applyBorder="1" applyAlignment="1" applyProtection="1">
      <alignment horizontal="left" vertical="center" wrapText="1"/>
    </xf>
    <xf numFmtId="1" fontId="29" fillId="7" borderId="34" xfId="0" applyNumberFormat="1" applyFont="1" applyFill="1" applyBorder="1" applyAlignment="1" applyProtection="1">
      <alignment horizontal="left" vertical="center" wrapText="1"/>
    </xf>
    <xf numFmtId="1" fontId="29" fillId="7" borderId="35" xfId="0" applyNumberFormat="1" applyFont="1" applyFill="1" applyBorder="1" applyAlignment="1" applyProtection="1">
      <alignment horizontal="left" vertical="center" wrapText="1"/>
    </xf>
    <xf numFmtId="1" fontId="34" fillId="2" borderId="52"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21" xfId="0" applyNumberFormat="1" applyFont="1" applyFill="1" applyBorder="1" applyAlignment="1" applyProtection="1">
      <alignment horizontal="right" vertical="center" wrapText="1"/>
    </xf>
    <xf numFmtId="1" fontId="35" fillId="2" borderId="53"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35"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34" fillId="2" borderId="58" xfId="0" applyNumberFormat="1" applyFont="1" applyFill="1" applyBorder="1" applyAlignment="1" applyProtection="1">
      <alignment horizontal="center" vertical="center"/>
    </xf>
    <xf numFmtId="1" fontId="26" fillId="2" borderId="59" xfId="0" applyNumberFormat="1" applyFont="1" applyFill="1" applyBorder="1" applyAlignment="1" applyProtection="1">
      <alignment horizontal="center" vertical="center"/>
    </xf>
    <xf numFmtId="1" fontId="34" fillId="2" borderId="59" xfId="0" applyNumberFormat="1" applyFont="1" applyFill="1" applyBorder="1" applyAlignment="1" applyProtection="1">
      <alignment horizontal="center" vertical="center" wrapText="1"/>
    </xf>
    <xf numFmtId="1" fontId="14" fillId="2" borderId="59" xfId="0" applyNumberFormat="1" applyFont="1" applyFill="1" applyBorder="1" applyAlignment="1" applyProtection="1">
      <alignment horizontal="center" vertical="center" wrapText="1"/>
    </xf>
    <xf numFmtId="1" fontId="14" fillId="2" borderId="60" xfId="0" applyNumberFormat="1" applyFont="1" applyFill="1" applyBorder="1" applyAlignment="1" applyProtection="1">
      <alignment horizontal="center" vertical="center" wrapText="1"/>
    </xf>
    <xf numFmtId="1" fontId="43" fillId="0" borderId="61" xfId="0" applyNumberFormat="1" applyFont="1" applyBorder="1" applyAlignment="1" applyProtection="1">
      <alignment horizontal="center" vertical="center"/>
      <protection locked="0"/>
    </xf>
    <xf numFmtId="1" fontId="43" fillId="0" borderId="62" xfId="0" applyNumberFormat="1" applyFont="1" applyBorder="1" applyAlignment="1" applyProtection="1">
      <alignment horizontal="center" vertical="center"/>
      <protection locked="0"/>
    </xf>
    <xf numFmtId="167" fontId="43" fillId="10" borderId="62" xfId="0" applyNumberFormat="1" applyFont="1" applyFill="1" applyBorder="1" applyAlignment="1" applyProtection="1">
      <alignment horizontal="center" vertical="center" wrapText="1"/>
      <protection locked="0"/>
    </xf>
    <xf numFmtId="1" fontId="43" fillId="0" borderId="62" xfId="0" applyNumberFormat="1" applyFont="1" applyFill="1" applyBorder="1" applyAlignment="1" applyProtection="1">
      <alignment horizontal="center" vertical="center" wrapText="1"/>
    </xf>
    <xf numFmtId="1" fontId="43" fillId="0" borderId="63" xfId="0" applyNumberFormat="1" applyFont="1" applyFill="1" applyBorder="1" applyAlignment="1" applyProtection="1">
      <alignment horizontal="center" vertical="center" wrapText="1"/>
    </xf>
    <xf numFmtId="1" fontId="29" fillId="5" borderId="33" xfId="0" applyNumberFormat="1" applyFont="1" applyFill="1" applyBorder="1" applyAlignment="1" applyProtection="1">
      <alignment horizontal="left" vertical="center"/>
    </xf>
    <xf numFmtId="1" fontId="29" fillId="5" borderId="34" xfId="0" applyNumberFormat="1" applyFont="1" applyFill="1" applyBorder="1" applyAlignment="1" applyProtection="1">
      <alignment horizontal="left" vertical="center"/>
    </xf>
    <xf numFmtId="1" fontId="29" fillId="5" borderId="55" xfId="0" applyNumberFormat="1" applyFont="1" applyFill="1" applyBorder="1" applyAlignment="1" applyProtection="1">
      <alignment horizontal="left" vertical="center" wrapText="1"/>
    </xf>
    <xf numFmtId="1" fontId="32" fillId="0" borderId="42" xfId="0" applyNumberFormat="1" applyFont="1" applyFill="1" applyBorder="1" applyAlignment="1" applyProtection="1">
      <alignment horizontal="left" vertical="center" wrapText="1"/>
    </xf>
    <xf numFmtId="1" fontId="34" fillId="2" borderId="1"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2" fillId="0" borderId="42" xfId="0" applyNumberFormat="1" applyFont="1" applyFill="1" applyBorder="1" applyAlignment="1" applyProtection="1">
      <alignment vertical="center" wrapText="1"/>
    </xf>
    <xf numFmtId="1" fontId="32" fillId="0" borderId="25" xfId="0" applyNumberFormat="1" applyFont="1" applyFill="1" applyBorder="1" applyAlignment="1" applyProtection="1">
      <alignment vertical="center" wrapText="1"/>
    </xf>
    <xf numFmtId="1" fontId="27" fillId="10" borderId="26" xfId="0" applyNumberFormat="1" applyFont="1" applyFill="1" applyBorder="1" applyAlignment="1" applyProtection="1">
      <alignment horizontal="left"/>
    </xf>
    <xf numFmtId="1" fontId="27" fillId="10" borderId="27" xfId="0" applyNumberFormat="1" applyFont="1" applyFill="1" applyBorder="1" applyAlignment="1" applyProtection="1">
      <alignment horizontal="left"/>
    </xf>
    <xf numFmtId="1" fontId="27" fillId="10" borderId="28" xfId="0" applyNumberFormat="1" applyFont="1" applyFill="1" applyBorder="1" applyAlignment="1" applyProtection="1">
      <alignment horizontal="left"/>
    </xf>
    <xf numFmtId="1" fontId="27" fillId="10" borderId="26" xfId="0" applyNumberFormat="1" applyFont="1" applyFill="1" applyBorder="1" applyProtection="1"/>
    <xf numFmtId="1" fontId="27" fillId="10" borderId="27" xfId="0" applyNumberFormat="1" applyFont="1" applyFill="1" applyBorder="1" applyProtection="1"/>
    <xf numFmtId="1" fontId="27" fillId="10" borderId="28" xfId="0" applyNumberFormat="1" applyFont="1" applyFill="1" applyBorder="1" applyProtection="1"/>
    <xf numFmtId="1" fontId="33" fillId="10" borderId="26" xfId="0" applyNumberFormat="1" applyFont="1" applyFill="1" applyBorder="1" applyProtection="1"/>
    <xf numFmtId="1" fontId="33" fillId="10" borderId="27" xfId="0" applyNumberFormat="1" applyFont="1" applyFill="1" applyBorder="1" applyProtection="1"/>
    <xf numFmtId="1" fontId="33" fillId="10" borderId="28" xfId="0" applyNumberFormat="1" applyFont="1" applyFill="1" applyBorder="1" applyProtection="1"/>
    <xf numFmtId="1" fontId="29" fillId="5" borderId="29" xfId="0" applyNumberFormat="1" applyFont="1" applyFill="1" applyBorder="1" applyAlignment="1" applyProtection="1">
      <alignment horizontal="left" vertical="center" wrapText="1"/>
    </xf>
    <xf numFmtId="1" fontId="32" fillId="0" borderId="36" xfId="0" applyNumberFormat="1" applyFont="1" applyFill="1" applyBorder="1" applyAlignment="1" applyProtection="1">
      <alignment horizontal="left" vertical="center" wrapText="1"/>
    </xf>
    <xf numFmtId="1" fontId="32" fillId="0" borderId="37" xfId="0" applyNumberFormat="1" applyFont="1" applyFill="1" applyBorder="1" applyAlignment="1" applyProtection="1">
      <alignment horizontal="left" vertical="center" wrapText="1"/>
    </xf>
    <xf numFmtId="1" fontId="43" fillId="0" borderId="53" xfId="0" applyNumberFormat="1" applyFont="1" applyFill="1" applyBorder="1" applyAlignment="1" applyProtection="1">
      <alignment horizontal="center" vertical="center" wrapText="1"/>
    </xf>
    <xf numFmtId="1" fontId="43" fillId="0" borderId="5" xfId="0" applyNumberFormat="1" applyFont="1" applyFill="1" applyBorder="1" applyAlignment="1" applyProtection="1">
      <alignment horizontal="center" vertical="center" wrapText="1"/>
    </xf>
    <xf numFmtId="1" fontId="14" fillId="2" borderId="52" xfId="0" applyNumberFormat="1" applyFont="1" applyFill="1" applyBorder="1" applyAlignment="1" applyProtection="1">
      <alignment horizontal="center" vertical="center" wrapText="1"/>
    </xf>
    <xf numFmtId="1" fontId="14" fillId="2" borderId="2" xfId="0" applyNumberFormat="1" applyFont="1" applyFill="1" applyBorder="1" applyAlignment="1" applyProtection="1">
      <alignment horizontal="center" vertical="center" wrapText="1"/>
    </xf>
    <xf numFmtId="1" fontId="32" fillId="0" borderId="26" xfId="0" applyNumberFormat="1" applyFont="1" applyFill="1" applyBorder="1" applyAlignment="1" applyProtection="1">
      <alignment horizontal="left" vertical="center" wrapText="1"/>
    </xf>
    <xf numFmtId="1" fontId="32" fillId="0" borderId="27" xfId="0" applyNumberFormat="1" applyFont="1" applyFill="1" applyBorder="1" applyAlignment="1" applyProtection="1">
      <alignment horizontal="left" vertical="center" wrapText="1"/>
    </xf>
    <xf numFmtId="1" fontId="32" fillId="0" borderId="28" xfId="0" applyNumberFormat="1" applyFont="1" applyFill="1" applyBorder="1" applyAlignment="1" applyProtection="1">
      <alignment horizontal="left" vertical="center" wrapText="1"/>
    </xf>
    <xf numFmtId="1" fontId="34" fillId="2" borderId="64" xfId="0" applyNumberFormat="1" applyFont="1" applyFill="1" applyBorder="1" applyAlignment="1" applyProtection="1">
      <alignment horizontal="center" vertical="center" wrapText="1"/>
    </xf>
    <xf numFmtId="167" fontId="43" fillId="10" borderId="65" xfId="0" applyNumberFormat="1" applyFont="1" applyFill="1" applyBorder="1" applyAlignment="1" applyProtection="1">
      <alignment horizontal="center" vertical="center" wrapText="1"/>
      <protection locked="0"/>
    </xf>
    <xf numFmtId="1" fontId="14" fillId="2" borderId="7" xfId="0" applyNumberFormat="1" applyFont="1" applyFill="1" applyBorder="1" applyAlignment="1" applyProtection="1">
      <alignment horizontal="center" vertical="center" wrapText="1"/>
    </xf>
    <xf numFmtId="1" fontId="14" fillId="2" borderId="9" xfId="0" applyNumberFormat="1" applyFont="1" applyFill="1" applyBorder="1" applyAlignment="1" applyProtection="1">
      <alignment horizontal="center" vertical="center" wrapText="1"/>
    </xf>
    <xf numFmtId="1" fontId="14" fillId="2" borderId="8" xfId="0" applyNumberFormat="1" applyFont="1" applyFill="1" applyBorder="1" applyAlignment="1" applyProtection="1">
      <alignment horizontal="center" vertical="center" wrapText="1"/>
    </xf>
    <xf numFmtId="1" fontId="43" fillId="0" borderId="4" xfId="0" applyNumberFormat="1" applyFont="1" applyFill="1" applyBorder="1" applyAlignment="1" applyProtection="1">
      <alignment horizontal="center" vertical="center" wrapText="1"/>
    </xf>
    <xf numFmtId="1" fontId="43" fillId="0" borderId="6" xfId="0" applyNumberFormat="1" applyFont="1" applyFill="1" applyBorder="1" applyAlignment="1" applyProtection="1">
      <alignment horizontal="center"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7619</xdr:rowOff>
    </xdr:from>
    <xdr:to>
      <xdr:col>10</xdr:col>
      <xdr:colOff>22860</xdr:colOff>
      <xdr:row>48</xdr:row>
      <xdr:rowOff>104774</xdr:rowOff>
    </xdr:to>
    <xdr:sp macro="" textlink="">
      <xdr:nvSpPr>
        <xdr:cNvPr id="2" name="Tekstvak 1"/>
        <xdr:cNvSpPr txBox="1"/>
      </xdr:nvSpPr>
      <xdr:spPr>
        <a:xfrm>
          <a:off x="0" y="445769"/>
          <a:ext cx="5928360" cy="886015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100">
              <a:solidFill>
                <a:schemeClr val="dk1"/>
              </a:solidFill>
              <a:effectLst/>
              <a:latin typeface="+mn-lt"/>
              <a:ea typeface="+mn-ea"/>
              <a:cs typeface="+mn-cs"/>
            </a:rPr>
            <a:t>Als school willen we overzicht houden over je gemaakte BPV uren, daarvoor is dit registratiesysteem. </a:t>
          </a:r>
          <a:endParaRPr lang="nl-NL" sz="1000">
            <a:effectLst/>
          </a:endParaRPr>
        </a:p>
        <a:p>
          <a:r>
            <a:rPr lang="nl-NL" sz="1100">
              <a:solidFill>
                <a:schemeClr val="dk1"/>
              </a:solidFill>
              <a:effectLst/>
              <a:latin typeface="+mn-lt"/>
              <a:ea typeface="+mn-ea"/>
              <a:cs typeface="+mn-cs"/>
            </a:rPr>
            <a:t>Op het 2e tabblad staat de jaarplanning met een overzicht op welke dagen je BPV hebt en hoeveel uur. Op de overige tabbladen zie je telkens een overzicht van 10 weken staan. Daarin noteer je het aantal BPV uren dat je wekelijks aan een werkproces hebt gewerkt.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van de BPV uren</a:t>
          </a:r>
          <a:endParaRPr lang="nl-NL" sz="1000">
            <a:effectLst/>
          </a:endParaRPr>
        </a:p>
        <a:p>
          <a:r>
            <a:rPr lang="nl-NL" sz="1100">
              <a:solidFill>
                <a:schemeClr val="dk1"/>
              </a:solidFill>
              <a:effectLst/>
              <a:latin typeface="+mn-lt"/>
              <a:ea typeface="+mn-ea"/>
              <a:cs typeface="+mn-cs"/>
            </a:rPr>
            <a:t>Bovenaan in het blauw staat ‘Kerntaak en Werkprocessen’. Daarachter staan de weeknummers (ook in het blauw).</a:t>
          </a:r>
          <a:endParaRPr lang="nl-NL" sz="1000">
            <a:effectLst/>
          </a:endParaRPr>
        </a:p>
        <a:p>
          <a:r>
            <a:rPr lang="nl-NL" sz="1100">
              <a:solidFill>
                <a:schemeClr val="dk1"/>
              </a:solidFill>
              <a:effectLst/>
              <a:latin typeface="+mn-lt"/>
              <a:ea typeface="+mn-ea"/>
              <a:cs typeface="+mn-cs"/>
            </a:rPr>
            <a:t>In de horizontale groene balken staan de kerntaken met daaronder de werkprocessen. </a:t>
          </a:r>
          <a:endParaRPr lang="nl-NL" sz="1000">
            <a:effectLst/>
          </a:endParaRPr>
        </a:p>
        <a:p>
          <a:r>
            <a:rPr lang="nl-NL" sz="1100">
              <a:solidFill>
                <a:schemeClr val="dk1"/>
              </a:solidFill>
              <a:effectLst/>
              <a:latin typeface="+mn-lt"/>
              <a:ea typeface="+mn-ea"/>
              <a:cs typeface="+mn-cs"/>
            </a:rPr>
            <a:t>In de vierkanten achter het werkproces noteer je het aantal uur dat je daaraan hebt gewerkt. Bijvoorbeeld je hebt 3 uur aan het werkproces ‘</a:t>
          </a:r>
          <a:r>
            <a:rPr lang="nl-NL" sz="1100" i="1">
              <a:solidFill>
                <a:schemeClr val="dk1"/>
              </a:solidFill>
              <a:effectLst/>
              <a:latin typeface="+mn-lt"/>
              <a:ea typeface="+mn-ea"/>
              <a:cs typeface="+mn-cs"/>
            </a:rPr>
            <a:t>plannen en verdelen van werkzaamheden’</a:t>
          </a:r>
          <a:r>
            <a:rPr lang="nl-NL" sz="1100">
              <a:solidFill>
                <a:schemeClr val="dk1"/>
              </a:solidFill>
              <a:effectLst/>
              <a:latin typeface="+mn-lt"/>
              <a:ea typeface="+mn-ea"/>
              <a:cs typeface="+mn-cs"/>
            </a:rPr>
            <a:t> besteed dan noteer je achter werkproces 4.1 en onder het juiste weeknummer een 3. </a:t>
          </a:r>
          <a:endParaRPr lang="nl-NL" sz="1000">
            <a:effectLst/>
          </a:endParaRPr>
        </a:p>
        <a:p>
          <a:r>
            <a:rPr lang="nl-NL" sz="1100">
              <a:solidFill>
                <a:schemeClr val="dk1"/>
              </a:solidFill>
              <a:effectLst/>
              <a:latin typeface="+mn-lt"/>
              <a:ea typeface="+mn-ea"/>
              <a:cs typeface="+mn-cs"/>
            </a:rPr>
            <a:t>Je bent zelf verantwoordelijk voor het invullen van het juiste aantal uren.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Werkprocessen hoeven niet elke week aan de orde zijn geweest. Het kan zijn dat je in week 38 niet met inkoop bent bezig geweest, maar wel in week 39 en 40. Wel is het goed om aan meerdere werkprocessen per week te werken.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Aan de rechter kant, in het groene gedeelte, wordt automatisch bijgehouden hoeveel uur je in totaal aan een kerntaak hebt gewerkt. Dat cijfer is dikgedrukt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In overleg met je begeleider/coach maak je een evenredige verdeling in tijd, zodat de werkprocessen tijdens je opleiding voldoende aan de orde komen.</a:t>
          </a:r>
          <a:endParaRPr lang="nl-NL" sz="1000">
            <a:effectLst/>
          </a:endParaRPr>
        </a:p>
        <a:p>
          <a:r>
            <a:rPr lang="nl-NL" sz="1100">
              <a:solidFill>
                <a:schemeClr val="dk1"/>
              </a:solidFill>
              <a:effectLst/>
              <a:latin typeface="+mn-lt"/>
              <a:ea typeface="+mn-ea"/>
              <a:cs typeface="+mn-cs"/>
            </a:rPr>
            <a:t>Onderaan in het geel staat links: de geplande BPV uren en in het midden het totaal aantal BPV uren dat je al hebt gedaan.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Overige (verzuim)</a:t>
          </a:r>
          <a:endParaRPr lang="nl-NL" sz="1000">
            <a:effectLst/>
          </a:endParaRPr>
        </a:p>
        <a:p>
          <a:r>
            <a:rPr lang="nl-NL" sz="1100">
              <a:solidFill>
                <a:schemeClr val="dk1"/>
              </a:solidFill>
              <a:effectLst/>
              <a:latin typeface="+mn-lt"/>
              <a:ea typeface="+mn-ea"/>
              <a:cs typeface="+mn-cs"/>
            </a:rPr>
            <a:t>Het kan zijn dat je met een geldige reden niet aanwezig kunt zijn, bijv. door ziekte, bezoek aan de arts, examens, bruiloft, enz. De uren dat je niet aanwezig was vul je in bij ‘</a:t>
          </a:r>
          <a:r>
            <a:rPr lang="nl-NL" sz="1100" i="1">
              <a:solidFill>
                <a:schemeClr val="dk1"/>
              </a:solidFill>
              <a:effectLst/>
              <a:latin typeface="+mn-lt"/>
              <a:ea typeface="+mn-ea"/>
              <a:cs typeface="+mn-cs"/>
            </a:rPr>
            <a:t>Overige</a:t>
          </a:r>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door praktijkopleider</a:t>
          </a:r>
          <a:endParaRPr lang="nl-NL" sz="1000">
            <a:effectLst/>
          </a:endParaRPr>
        </a:p>
        <a:p>
          <a:r>
            <a:rPr lang="nl-NL" sz="1100">
              <a:solidFill>
                <a:schemeClr val="dk1"/>
              </a:solidFill>
              <a:effectLst/>
              <a:latin typeface="+mn-lt"/>
              <a:ea typeface="+mn-ea"/>
              <a:cs typeface="+mn-cs"/>
            </a:rPr>
            <a:t>De oranje balk met daarin ‘</a:t>
          </a:r>
          <a:r>
            <a:rPr lang="nl-NL" sz="1100" i="1">
              <a:solidFill>
                <a:schemeClr val="dk1"/>
              </a:solidFill>
              <a:effectLst/>
              <a:latin typeface="+mn-lt"/>
              <a:ea typeface="+mn-ea"/>
              <a:cs typeface="+mn-cs"/>
            </a:rPr>
            <a:t>Begeleidingsuren praktijkopleider’</a:t>
          </a:r>
          <a:r>
            <a:rPr lang="nl-NL" sz="1100">
              <a:solidFill>
                <a:schemeClr val="dk1"/>
              </a:solidFill>
              <a:effectLst/>
              <a:latin typeface="+mn-lt"/>
              <a:ea typeface="+mn-ea"/>
              <a:cs typeface="+mn-cs"/>
            </a:rPr>
            <a:t> wordt ingevuld door de praktijkopleider. De praktijkopleider vult per week het aantal uren in dat hij/zij heeft besteed aan directe begeleiding.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Opmerkingen</a:t>
          </a:r>
          <a:endParaRPr lang="nl-NL" sz="1000">
            <a:effectLst/>
          </a:endParaRPr>
        </a:p>
        <a:p>
          <a:r>
            <a:rPr lang="nl-NL" sz="1100">
              <a:solidFill>
                <a:schemeClr val="dk1"/>
              </a:solidFill>
              <a:effectLst/>
              <a:latin typeface="+mn-lt"/>
              <a:ea typeface="+mn-ea"/>
              <a:cs typeface="+mn-cs"/>
            </a:rPr>
            <a:t>Bij het vakje ‘opmerkingen’ kan een korte omschrijving worden gegeven van de BPV opdrachten die je hebt uitgevoerd ter onderbouwing van de werkprocessen die je hebt gedaan.  Tevens kan de praktijkopleider overige opmerkingen hierin plaatsen.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Praktijkopleider akkoord</a:t>
          </a:r>
          <a:endParaRPr lang="nl-NL" sz="1000">
            <a:effectLst/>
          </a:endParaRPr>
        </a:p>
        <a:p>
          <a:r>
            <a:rPr lang="nl-NL" sz="1100">
              <a:solidFill>
                <a:schemeClr val="dk1"/>
              </a:solidFill>
              <a:effectLst/>
              <a:latin typeface="+mn-lt"/>
              <a:ea typeface="+mn-ea"/>
              <a:cs typeface="+mn-cs"/>
            </a:rPr>
            <a:t>Na een periode van 10 weken moet de praktijkopleider akkoord geven. Bij akkoord wordt er een X in het vakje onder Ja gezet en de datum genoteerd. Vervolgens sla je het document op in je ELO omgeving (N@tschool). Tijdens BPV bezoeken worden de urenregistraties met jou en de praktijkopleider van het bedrijf besproken.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BBL opleiding</a:t>
          </a:r>
          <a:endParaRPr lang="nl-NL" sz="1000">
            <a:effectLst/>
          </a:endParaRPr>
        </a:p>
        <a:p>
          <a:r>
            <a:rPr lang="nl-NL" sz="1100" b="1">
              <a:solidFill>
                <a:schemeClr val="dk1"/>
              </a:solidFill>
              <a:effectLst/>
              <a:latin typeface="+mn-lt"/>
              <a:ea typeface="+mn-ea"/>
              <a:cs typeface="+mn-cs"/>
            </a:rPr>
            <a:t>Volg je een BBL opleiding dan moet de urenregistratie ook bij de administratie van het BPV bedrijf opgenomen worden i.v.m. subsidie.  Er vinden regelmatig controles op deze urenregistraties plaats indien het bedrijf subsidie heeft ontvangen.</a:t>
          </a:r>
          <a:endParaRPr lang="nl-NL" sz="1000">
            <a:effectLst/>
          </a:endParaRP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tabSelected="1"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8" t="s">
        <v>42</v>
      </c>
      <c r="C1" s="118"/>
      <c r="D1" s="118"/>
      <c r="E1" s="118"/>
      <c r="F1" s="118"/>
      <c r="G1" s="118"/>
      <c r="H1" s="118"/>
      <c r="I1" s="118"/>
      <c r="J1" s="118"/>
      <c r="K1" s="114"/>
    </row>
    <row r="2" spans="2:11" ht="17.45" customHeight="1" x14ac:dyDescent="0.3">
      <c r="B2" s="113"/>
      <c r="C2" s="113"/>
      <c r="D2" s="113"/>
      <c r="E2" s="113"/>
      <c r="F2" s="113"/>
      <c r="G2" s="113"/>
      <c r="H2" s="113"/>
      <c r="I2" s="113"/>
      <c r="J2" s="113"/>
      <c r="K2" s="115"/>
    </row>
  </sheetData>
  <sheetProtection algorithmName="SHA-512" hashValue="uu1eYPzQtr/WJCvtcx1u/iRpAY7homu4rll0XVyPptOMfPGx581sx+Sxvl3qppTw2PN2D3+oqKqeJLehuQA+TQ==" saltValue="T76B1TLFWqRp3XtgL3BP1g=="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Normal="100" workbookViewId="0">
      <selection activeCell="A11" sqref="A11"/>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43</v>
      </c>
      <c r="C1" s="1"/>
      <c r="D1" s="2"/>
      <c r="E1" s="1"/>
      <c r="F1" s="1"/>
      <c r="G1" s="3"/>
      <c r="H1" s="3"/>
      <c r="I1" s="129" t="s">
        <v>45</v>
      </c>
      <c r="J1" s="129"/>
      <c r="K1" s="129"/>
      <c r="L1" s="129"/>
      <c r="M1" s="129"/>
    </row>
    <row r="2" spans="1:13" ht="18" thickBot="1" x14ac:dyDescent="0.35">
      <c r="B2" s="96" t="s">
        <v>44</v>
      </c>
      <c r="C2" s="97"/>
      <c r="D2" s="97"/>
      <c r="E2" s="97"/>
      <c r="F2" s="97"/>
      <c r="G2" s="98"/>
      <c r="H2" s="98"/>
      <c r="I2" s="129" t="s">
        <v>46</v>
      </c>
      <c r="J2" s="129"/>
      <c r="K2" s="129"/>
      <c r="L2" s="129"/>
      <c r="M2" s="129"/>
    </row>
    <row r="3" spans="1:13" ht="18" thickBot="1" x14ac:dyDescent="0.35">
      <c r="A3" s="134" t="s">
        <v>20</v>
      </c>
      <c r="B3" s="134"/>
      <c r="C3" s="123"/>
      <c r="D3" s="138"/>
      <c r="E3" s="138"/>
      <c r="F3" s="138"/>
      <c r="G3" s="134" t="s">
        <v>36</v>
      </c>
      <c r="H3" s="136"/>
      <c r="I3" s="136"/>
      <c r="J3" s="123"/>
      <c r="K3" s="123"/>
      <c r="L3" s="123"/>
      <c r="M3" s="123"/>
    </row>
    <row r="4" spans="1:13" ht="18" thickBot="1" x14ac:dyDescent="0.35">
      <c r="A4" s="135" t="s">
        <v>34</v>
      </c>
      <c r="B4" s="135"/>
      <c r="C4" s="123"/>
      <c r="D4" s="123"/>
      <c r="E4" s="123"/>
      <c r="F4" s="123"/>
      <c r="G4" s="134" t="s">
        <v>37</v>
      </c>
      <c r="H4" s="137"/>
      <c r="I4" s="137"/>
      <c r="J4" s="123"/>
      <c r="K4" s="123"/>
      <c r="L4" s="123"/>
      <c r="M4" s="123"/>
    </row>
    <row r="5" spans="1:13" ht="18.600000000000001" thickBot="1" x14ac:dyDescent="0.35">
      <c r="A5" s="139" t="s">
        <v>18</v>
      </c>
      <c r="B5" s="140"/>
      <c r="C5" s="141">
        <f>YEAR(B8)</f>
        <v>2016</v>
      </c>
      <c r="D5" s="142"/>
      <c r="E5" s="142"/>
      <c r="F5" s="142"/>
      <c r="G5" s="142"/>
      <c r="H5" s="142"/>
      <c r="I5" s="143"/>
      <c r="J5" s="130" t="s">
        <v>0</v>
      </c>
      <c r="K5" s="131"/>
      <c r="L5" s="131"/>
      <c r="M5" s="132"/>
    </row>
    <row r="6" spans="1:13" s="19" customFormat="1" ht="42" thickBot="1" x14ac:dyDescent="0.35">
      <c r="A6" s="17" t="s">
        <v>1</v>
      </c>
      <c r="B6" s="17" t="s">
        <v>2</v>
      </c>
      <c r="C6" s="18" t="s">
        <v>3</v>
      </c>
      <c r="D6" s="18" t="s">
        <v>4</v>
      </c>
      <c r="E6" s="18" t="s">
        <v>5</v>
      </c>
      <c r="F6" s="18" t="s">
        <v>6</v>
      </c>
      <c r="G6" s="18" t="s">
        <v>7</v>
      </c>
      <c r="H6" s="18" t="s">
        <v>8</v>
      </c>
      <c r="I6" s="18" t="s">
        <v>9</v>
      </c>
      <c r="J6" s="11"/>
      <c r="K6" s="99" t="s">
        <v>10</v>
      </c>
      <c r="L6" s="133" t="s">
        <v>11</v>
      </c>
      <c r="M6" s="133"/>
    </row>
    <row r="7" spans="1:13" s="19" customFormat="1" ht="5.0999999999999996" customHeight="1" thickBot="1" x14ac:dyDescent="0.35">
      <c r="A7" s="144"/>
      <c r="B7" s="145"/>
      <c r="C7" s="145"/>
      <c r="D7" s="145"/>
      <c r="E7" s="145"/>
      <c r="F7" s="145"/>
      <c r="G7" s="145"/>
      <c r="H7" s="145"/>
      <c r="I7" s="145"/>
      <c r="J7" s="145"/>
      <c r="K7" s="145"/>
      <c r="L7" s="145"/>
      <c r="M7" s="146"/>
    </row>
    <row r="8" spans="1:13" ht="15.75" thickBot="1" x14ac:dyDescent="0.3">
      <c r="A8" s="20">
        <v>31</v>
      </c>
      <c r="B8" s="21">
        <v>42583</v>
      </c>
      <c r="C8" s="22"/>
      <c r="D8" s="22"/>
      <c r="E8" s="22"/>
      <c r="F8" s="22"/>
      <c r="G8" s="22"/>
      <c r="H8" s="22"/>
      <c r="I8" s="22"/>
      <c r="J8" s="11"/>
      <c r="K8" s="100">
        <f>SUM(C8:I8)</f>
        <v>0</v>
      </c>
      <c r="L8" s="126" t="s">
        <v>12</v>
      </c>
      <c r="M8" s="124" t="s">
        <v>38</v>
      </c>
    </row>
    <row r="9" spans="1:13" ht="15.75" thickBot="1" x14ac:dyDescent="0.3">
      <c r="A9" s="9">
        <f>A8+1</f>
        <v>32</v>
      </c>
      <c r="B9" s="10">
        <f t="shared" ref="B9:B63" si="0">+B8+7</f>
        <v>42590</v>
      </c>
      <c r="C9" s="22"/>
      <c r="D9" s="22"/>
      <c r="E9" s="22"/>
      <c r="F9" s="22"/>
      <c r="G9" s="22"/>
      <c r="H9" s="22"/>
      <c r="I9" s="22"/>
      <c r="J9" s="11"/>
      <c r="K9" s="100">
        <f t="shared" ref="K9:K63" si="1">SUM(C9:I9)</f>
        <v>0</v>
      </c>
      <c r="L9" s="126"/>
      <c r="M9" s="124"/>
    </row>
    <row r="10" spans="1:13" ht="15.75" thickBot="1" x14ac:dyDescent="0.3">
      <c r="A10" s="9">
        <f t="shared" ref="A10:A63" si="2">A9+1</f>
        <v>33</v>
      </c>
      <c r="B10" s="10">
        <f t="shared" si="0"/>
        <v>42597</v>
      </c>
      <c r="C10" s="22" t="s">
        <v>19</v>
      </c>
      <c r="D10" s="22" t="s">
        <v>19</v>
      </c>
      <c r="E10" s="22"/>
      <c r="F10" s="22"/>
      <c r="G10" s="22"/>
      <c r="H10" s="22"/>
      <c r="I10" s="22"/>
      <c r="J10" s="11"/>
      <c r="K10" s="100">
        <f t="shared" si="1"/>
        <v>0</v>
      </c>
      <c r="L10" s="126"/>
      <c r="M10" s="124"/>
    </row>
    <row r="11" spans="1:13" ht="15.75" thickBot="1" x14ac:dyDescent="0.3">
      <c r="A11" s="9">
        <f t="shared" si="2"/>
        <v>34</v>
      </c>
      <c r="B11" s="10">
        <f t="shared" si="0"/>
        <v>42604</v>
      </c>
      <c r="C11" s="22" t="s">
        <v>19</v>
      </c>
      <c r="D11" s="22"/>
      <c r="E11" s="22" t="s">
        <v>19</v>
      </c>
      <c r="F11" s="22" t="s">
        <v>19</v>
      </c>
      <c r="G11" s="22"/>
      <c r="H11" s="22"/>
      <c r="I11" s="22"/>
      <c r="J11" s="11"/>
      <c r="K11" s="100">
        <f t="shared" si="1"/>
        <v>0</v>
      </c>
      <c r="L11" s="126"/>
      <c r="M11" s="124"/>
    </row>
    <row r="12" spans="1:13" ht="15.75" thickBot="1" x14ac:dyDescent="0.3">
      <c r="A12" s="9">
        <f t="shared" si="2"/>
        <v>35</v>
      </c>
      <c r="B12" s="10">
        <f t="shared" si="0"/>
        <v>42611</v>
      </c>
      <c r="C12" s="22" t="s">
        <v>19</v>
      </c>
      <c r="D12" s="22"/>
      <c r="E12" s="22" t="s">
        <v>19</v>
      </c>
      <c r="F12" s="22" t="s">
        <v>19</v>
      </c>
      <c r="G12" s="22"/>
      <c r="H12" s="22"/>
      <c r="I12" s="22"/>
      <c r="J12" s="11"/>
      <c r="K12" s="100">
        <f t="shared" si="1"/>
        <v>0</v>
      </c>
      <c r="L12" s="126"/>
      <c r="M12" s="124"/>
    </row>
    <row r="13" spans="1:13" ht="15.75" thickBot="1" x14ac:dyDescent="0.3">
      <c r="A13" s="9">
        <f t="shared" si="2"/>
        <v>36</v>
      </c>
      <c r="B13" s="10">
        <f t="shared" si="0"/>
        <v>42618</v>
      </c>
      <c r="C13" s="22" t="s">
        <v>19</v>
      </c>
      <c r="D13" s="22"/>
      <c r="E13" s="22" t="s">
        <v>19</v>
      </c>
      <c r="F13" s="22" t="s">
        <v>19</v>
      </c>
      <c r="G13" s="22"/>
      <c r="H13" s="22"/>
      <c r="I13" s="22"/>
      <c r="J13" s="11"/>
      <c r="K13" s="100">
        <f t="shared" si="1"/>
        <v>0</v>
      </c>
      <c r="L13" s="126"/>
      <c r="M13" s="124"/>
    </row>
    <row r="14" spans="1:13" ht="15.75" thickBot="1" x14ac:dyDescent="0.3">
      <c r="A14" s="9">
        <f t="shared" si="2"/>
        <v>37</v>
      </c>
      <c r="B14" s="10">
        <f t="shared" si="0"/>
        <v>42625</v>
      </c>
      <c r="C14" s="22" t="s">
        <v>19</v>
      </c>
      <c r="D14" s="22"/>
      <c r="E14" s="22" t="s">
        <v>19</v>
      </c>
      <c r="F14" s="22" t="s">
        <v>19</v>
      </c>
      <c r="G14" s="22"/>
      <c r="H14" s="22"/>
      <c r="I14" s="22"/>
      <c r="J14" s="11"/>
      <c r="K14" s="100">
        <f t="shared" si="1"/>
        <v>0</v>
      </c>
      <c r="L14" s="126"/>
      <c r="M14" s="124"/>
    </row>
    <row r="15" spans="1:13" ht="15.75" thickBot="1" x14ac:dyDescent="0.3">
      <c r="A15" s="9">
        <f t="shared" si="2"/>
        <v>38</v>
      </c>
      <c r="B15" s="10">
        <f t="shared" si="0"/>
        <v>42632</v>
      </c>
      <c r="C15" s="22" t="s">
        <v>19</v>
      </c>
      <c r="D15" s="22"/>
      <c r="E15" s="22" t="s">
        <v>19</v>
      </c>
      <c r="F15" s="22" t="s">
        <v>19</v>
      </c>
      <c r="G15" s="22"/>
      <c r="H15" s="22"/>
      <c r="I15" s="22"/>
      <c r="J15" s="11"/>
      <c r="K15" s="100">
        <f t="shared" si="1"/>
        <v>0</v>
      </c>
      <c r="L15" s="126"/>
      <c r="M15" s="124"/>
    </row>
    <row r="16" spans="1:13" ht="15.75" thickBot="1" x14ac:dyDescent="0.3">
      <c r="A16" s="9">
        <f t="shared" si="2"/>
        <v>39</v>
      </c>
      <c r="B16" s="10">
        <f t="shared" si="0"/>
        <v>42639</v>
      </c>
      <c r="C16" s="22" t="s">
        <v>19</v>
      </c>
      <c r="D16" s="22"/>
      <c r="E16" s="22" t="s">
        <v>19</v>
      </c>
      <c r="F16" s="22" t="s">
        <v>19</v>
      </c>
      <c r="G16" s="22"/>
      <c r="H16" s="22"/>
      <c r="I16" s="22"/>
      <c r="J16" s="11"/>
      <c r="K16" s="100">
        <f t="shared" si="1"/>
        <v>0</v>
      </c>
      <c r="L16" s="126"/>
      <c r="M16" s="124"/>
    </row>
    <row r="17" spans="1:13" ht="18" thickBot="1" x14ac:dyDescent="0.35">
      <c r="A17" s="9">
        <f t="shared" si="2"/>
        <v>40</v>
      </c>
      <c r="B17" s="10">
        <f t="shared" si="0"/>
        <v>42646</v>
      </c>
      <c r="C17" s="22" t="s">
        <v>19</v>
      </c>
      <c r="D17" s="23"/>
      <c r="E17" s="22" t="s">
        <v>19</v>
      </c>
      <c r="F17" s="22" t="s">
        <v>19</v>
      </c>
      <c r="G17" s="22"/>
      <c r="H17" s="22"/>
      <c r="I17" s="23"/>
      <c r="J17" s="12"/>
      <c r="K17" s="100">
        <f t="shared" si="1"/>
        <v>0</v>
      </c>
      <c r="L17" s="106">
        <f>SUM(K8:K17)</f>
        <v>0</v>
      </c>
      <c r="M17" s="107">
        <f>'Week 1 tm 10'!$U$44</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41</v>
      </c>
      <c r="B19" s="10">
        <f>+B17+7</f>
        <v>42653</v>
      </c>
      <c r="C19" s="22" t="s">
        <v>19</v>
      </c>
      <c r="D19" s="22" t="s">
        <v>19</v>
      </c>
      <c r="E19" s="22" t="s">
        <v>19</v>
      </c>
      <c r="F19" s="22" t="s">
        <v>19</v>
      </c>
      <c r="G19" s="22"/>
      <c r="H19" s="22" t="s">
        <v>19</v>
      </c>
      <c r="I19" s="22"/>
      <c r="J19" s="11"/>
      <c r="K19" s="100">
        <f t="shared" si="1"/>
        <v>0</v>
      </c>
      <c r="L19" s="126" t="s">
        <v>13</v>
      </c>
      <c r="M19" s="124" t="s">
        <v>38</v>
      </c>
    </row>
    <row r="20" spans="1:13" ht="15.75" thickBot="1" x14ac:dyDescent="0.3">
      <c r="A20" s="9">
        <f t="shared" si="2"/>
        <v>42</v>
      </c>
      <c r="B20" s="10">
        <f t="shared" si="0"/>
        <v>42660</v>
      </c>
      <c r="C20" s="22" t="s">
        <v>19</v>
      </c>
      <c r="D20" s="22"/>
      <c r="E20" s="22" t="s">
        <v>19</v>
      </c>
      <c r="F20" s="22" t="s">
        <v>19</v>
      </c>
      <c r="G20" s="22"/>
      <c r="H20" s="22" t="s">
        <v>19</v>
      </c>
      <c r="I20" s="22"/>
      <c r="J20" s="11"/>
      <c r="K20" s="100">
        <f t="shared" si="1"/>
        <v>0</v>
      </c>
      <c r="L20" s="126"/>
      <c r="M20" s="125"/>
    </row>
    <row r="21" spans="1:13" ht="15.75" thickBot="1" x14ac:dyDescent="0.3">
      <c r="A21" s="9">
        <f t="shared" si="2"/>
        <v>43</v>
      </c>
      <c r="B21" s="10">
        <f t="shared" si="0"/>
        <v>42667</v>
      </c>
      <c r="C21" s="22" t="s">
        <v>19</v>
      </c>
      <c r="D21" s="22"/>
      <c r="E21" s="22" t="s">
        <v>19</v>
      </c>
      <c r="F21" s="22" t="s">
        <v>19</v>
      </c>
      <c r="G21" s="22"/>
      <c r="H21" s="22" t="s">
        <v>19</v>
      </c>
      <c r="I21" s="22"/>
      <c r="J21" s="11"/>
      <c r="K21" s="100">
        <f t="shared" si="1"/>
        <v>0</v>
      </c>
      <c r="L21" s="126"/>
      <c r="M21" s="125"/>
    </row>
    <row r="22" spans="1:13" ht="15.75" thickBot="1" x14ac:dyDescent="0.3">
      <c r="A22" s="9">
        <f t="shared" si="2"/>
        <v>44</v>
      </c>
      <c r="B22" s="10">
        <f t="shared" si="0"/>
        <v>42674</v>
      </c>
      <c r="C22" s="22" t="s">
        <v>19</v>
      </c>
      <c r="D22" s="22"/>
      <c r="E22" s="22" t="s">
        <v>19</v>
      </c>
      <c r="F22" s="22" t="s">
        <v>19</v>
      </c>
      <c r="G22" s="22"/>
      <c r="H22" s="22" t="s">
        <v>19</v>
      </c>
      <c r="I22" s="22"/>
      <c r="J22" s="11"/>
      <c r="K22" s="100">
        <f t="shared" si="1"/>
        <v>0</v>
      </c>
      <c r="L22" s="126"/>
      <c r="M22" s="125"/>
    </row>
    <row r="23" spans="1:13" ht="15.75" thickBot="1" x14ac:dyDescent="0.3">
      <c r="A23" s="9">
        <f t="shared" si="2"/>
        <v>45</v>
      </c>
      <c r="B23" s="10">
        <f t="shared" si="0"/>
        <v>42681</v>
      </c>
      <c r="C23" s="22" t="s">
        <v>19</v>
      </c>
      <c r="D23" s="22"/>
      <c r="E23" s="22" t="s">
        <v>19</v>
      </c>
      <c r="F23" s="22" t="s">
        <v>19</v>
      </c>
      <c r="G23" s="22"/>
      <c r="H23" s="22" t="s">
        <v>19</v>
      </c>
      <c r="I23" s="22"/>
      <c r="J23" s="11"/>
      <c r="K23" s="100">
        <f t="shared" si="1"/>
        <v>0</v>
      </c>
      <c r="L23" s="126"/>
      <c r="M23" s="125"/>
    </row>
    <row r="24" spans="1:13" ht="15.75" thickBot="1" x14ac:dyDescent="0.3">
      <c r="A24" s="9">
        <f t="shared" si="2"/>
        <v>46</v>
      </c>
      <c r="B24" s="10">
        <f t="shared" si="0"/>
        <v>42688</v>
      </c>
      <c r="C24" s="22" t="s">
        <v>19</v>
      </c>
      <c r="D24" s="22"/>
      <c r="E24" s="22" t="s">
        <v>19</v>
      </c>
      <c r="F24" s="22" t="s">
        <v>19</v>
      </c>
      <c r="G24" s="22"/>
      <c r="H24" s="22" t="s">
        <v>19</v>
      </c>
      <c r="I24" s="22"/>
      <c r="J24" s="11"/>
      <c r="K24" s="100">
        <f t="shared" si="1"/>
        <v>0</v>
      </c>
      <c r="L24" s="126"/>
      <c r="M24" s="125"/>
    </row>
    <row r="25" spans="1:13" ht="15.75" thickBot="1" x14ac:dyDescent="0.3">
      <c r="A25" s="9">
        <f t="shared" si="2"/>
        <v>47</v>
      </c>
      <c r="B25" s="10">
        <f t="shared" si="0"/>
        <v>42695</v>
      </c>
      <c r="C25" s="22" t="s">
        <v>19</v>
      </c>
      <c r="D25" s="22"/>
      <c r="E25" s="22" t="s">
        <v>19</v>
      </c>
      <c r="F25" s="22" t="s">
        <v>19</v>
      </c>
      <c r="G25" s="22"/>
      <c r="H25" s="22" t="s">
        <v>19</v>
      </c>
      <c r="I25" s="22"/>
      <c r="J25" s="11"/>
      <c r="K25" s="100">
        <f t="shared" si="1"/>
        <v>0</v>
      </c>
      <c r="L25" s="126"/>
      <c r="M25" s="125"/>
    </row>
    <row r="26" spans="1:13" ht="15.75" thickBot="1" x14ac:dyDescent="0.3">
      <c r="A26" s="9">
        <f t="shared" si="2"/>
        <v>48</v>
      </c>
      <c r="B26" s="10">
        <f t="shared" si="0"/>
        <v>42702</v>
      </c>
      <c r="C26" s="22" t="s">
        <v>19</v>
      </c>
      <c r="D26" s="22"/>
      <c r="E26" s="22" t="s">
        <v>19</v>
      </c>
      <c r="F26" s="22" t="s">
        <v>19</v>
      </c>
      <c r="G26" s="22"/>
      <c r="H26" s="22" t="s">
        <v>19</v>
      </c>
      <c r="I26" s="22"/>
      <c r="J26" s="11"/>
      <c r="K26" s="100">
        <f t="shared" si="1"/>
        <v>0</v>
      </c>
      <c r="L26" s="126"/>
      <c r="M26" s="125"/>
    </row>
    <row r="27" spans="1:13" ht="15.75" thickBot="1" x14ac:dyDescent="0.3">
      <c r="A27" s="9">
        <f t="shared" si="2"/>
        <v>49</v>
      </c>
      <c r="B27" s="10">
        <f t="shared" si="0"/>
        <v>42709</v>
      </c>
      <c r="C27" s="22" t="s">
        <v>19</v>
      </c>
      <c r="D27" s="22"/>
      <c r="E27" s="22" t="s">
        <v>19</v>
      </c>
      <c r="F27" s="22" t="s">
        <v>19</v>
      </c>
      <c r="G27" s="22"/>
      <c r="H27" s="22" t="s">
        <v>19</v>
      </c>
      <c r="I27" s="22"/>
      <c r="J27" s="11"/>
      <c r="K27" s="100">
        <f t="shared" si="1"/>
        <v>0</v>
      </c>
      <c r="L27" s="126"/>
      <c r="M27" s="125"/>
    </row>
    <row r="28" spans="1:13" ht="18.75" thickBot="1" x14ac:dyDescent="0.3">
      <c r="A28" s="9">
        <f t="shared" si="2"/>
        <v>50</v>
      </c>
      <c r="B28" s="10">
        <f t="shared" si="0"/>
        <v>42716</v>
      </c>
      <c r="C28" s="22" t="s">
        <v>19</v>
      </c>
      <c r="D28" s="23"/>
      <c r="E28" s="22" t="s">
        <v>19</v>
      </c>
      <c r="F28" s="22" t="s">
        <v>19</v>
      </c>
      <c r="G28" s="22"/>
      <c r="H28" s="22" t="s">
        <v>19</v>
      </c>
      <c r="I28" s="24"/>
      <c r="J28" s="12"/>
      <c r="K28" s="100">
        <f t="shared" si="1"/>
        <v>0</v>
      </c>
      <c r="L28" s="106">
        <f>SUM(K8:K28)</f>
        <v>0</v>
      </c>
      <c r="M28" s="107">
        <f>'Week 11 tm 20'!$U$44+M17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51</v>
      </c>
      <c r="B30" s="10">
        <f>+B28+7</f>
        <v>42723</v>
      </c>
      <c r="C30" s="22"/>
      <c r="D30" s="22"/>
      <c r="E30" s="22" t="s">
        <v>19</v>
      </c>
      <c r="F30" s="22" t="s">
        <v>19</v>
      </c>
      <c r="G30" s="22"/>
      <c r="H30" s="22" t="s">
        <v>19</v>
      </c>
      <c r="I30" s="23"/>
      <c r="J30" s="12"/>
      <c r="K30" s="100">
        <f t="shared" si="1"/>
        <v>0</v>
      </c>
      <c r="L30" s="126" t="s">
        <v>14</v>
      </c>
      <c r="M30" s="122" t="s">
        <v>38</v>
      </c>
    </row>
    <row r="31" spans="1:13" ht="15.75" thickBot="1" x14ac:dyDescent="0.3">
      <c r="A31" s="9">
        <f t="shared" si="2"/>
        <v>52</v>
      </c>
      <c r="B31" s="10">
        <f t="shared" si="0"/>
        <v>42730</v>
      </c>
      <c r="C31" s="22"/>
      <c r="D31" s="22"/>
      <c r="E31" s="22" t="s">
        <v>19</v>
      </c>
      <c r="F31" s="22" t="s">
        <v>19</v>
      </c>
      <c r="G31" s="22"/>
      <c r="H31" s="22" t="s">
        <v>19</v>
      </c>
      <c r="I31" s="22"/>
      <c r="J31" s="11"/>
      <c r="K31" s="100">
        <f t="shared" si="1"/>
        <v>0</v>
      </c>
      <c r="L31" s="126"/>
      <c r="M31" s="122"/>
    </row>
    <row r="32" spans="1:13" ht="15.75" thickBot="1" x14ac:dyDescent="0.3">
      <c r="A32" s="9">
        <v>1</v>
      </c>
      <c r="B32" s="10">
        <f>+B31+7</f>
        <v>42737</v>
      </c>
      <c r="C32" s="22"/>
      <c r="D32" s="22"/>
      <c r="E32" s="22" t="s">
        <v>19</v>
      </c>
      <c r="F32" s="22" t="s">
        <v>19</v>
      </c>
      <c r="G32" s="22"/>
      <c r="H32" s="22" t="s">
        <v>19</v>
      </c>
      <c r="I32" s="22"/>
      <c r="J32" s="11"/>
      <c r="K32" s="100">
        <f t="shared" si="1"/>
        <v>0</v>
      </c>
      <c r="L32" s="126"/>
      <c r="M32" s="122"/>
    </row>
    <row r="33" spans="1:13" ht="15.75" thickBot="1" x14ac:dyDescent="0.3">
      <c r="A33" s="9">
        <f t="shared" si="2"/>
        <v>2</v>
      </c>
      <c r="B33" s="10">
        <f t="shared" si="0"/>
        <v>42744</v>
      </c>
      <c r="C33" s="22"/>
      <c r="D33" s="22"/>
      <c r="E33" s="22" t="s">
        <v>19</v>
      </c>
      <c r="F33" s="22" t="s">
        <v>19</v>
      </c>
      <c r="G33" s="22"/>
      <c r="H33" s="22" t="s">
        <v>19</v>
      </c>
      <c r="I33" s="22"/>
      <c r="J33" s="11"/>
      <c r="K33" s="100">
        <f t="shared" si="1"/>
        <v>0</v>
      </c>
      <c r="L33" s="126"/>
      <c r="M33" s="122"/>
    </row>
    <row r="34" spans="1:13" ht="15.75" thickBot="1" x14ac:dyDescent="0.3">
      <c r="A34" s="9">
        <f t="shared" si="2"/>
        <v>3</v>
      </c>
      <c r="B34" s="10">
        <f t="shared" si="0"/>
        <v>42751</v>
      </c>
      <c r="C34" s="22"/>
      <c r="D34" s="22"/>
      <c r="E34" s="22" t="s">
        <v>19</v>
      </c>
      <c r="F34" s="22" t="s">
        <v>19</v>
      </c>
      <c r="G34" s="22"/>
      <c r="H34" s="22" t="s">
        <v>19</v>
      </c>
      <c r="I34" s="22"/>
      <c r="J34" s="11"/>
      <c r="K34" s="100">
        <f t="shared" si="1"/>
        <v>0</v>
      </c>
      <c r="L34" s="126"/>
      <c r="M34" s="122"/>
    </row>
    <row r="35" spans="1:13" ht="15.75" thickBot="1" x14ac:dyDescent="0.3">
      <c r="A35" s="9">
        <f t="shared" si="2"/>
        <v>4</v>
      </c>
      <c r="B35" s="10">
        <f t="shared" si="0"/>
        <v>42758</v>
      </c>
      <c r="C35" s="22"/>
      <c r="D35" s="22"/>
      <c r="E35" s="22" t="s">
        <v>19</v>
      </c>
      <c r="F35" s="22" t="s">
        <v>19</v>
      </c>
      <c r="G35" s="22"/>
      <c r="H35" s="22"/>
      <c r="I35" s="22"/>
      <c r="J35" s="11"/>
      <c r="K35" s="100">
        <f t="shared" si="1"/>
        <v>0</v>
      </c>
      <c r="L35" s="126"/>
      <c r="M35" s="122"/>
    </row>
    <row r="36" spans="1:13" ht="15.75" thickBot="1" x14ac:dyDescent="0.3">
      <c r="A36" s="9">
        <f t="shared" si="2"/>
        <v>5</v>
      </c>
      <c r="B36" s="10">
        <f t="shared" si="0"/>
        <v>42765</v>
      </c>
      <c r="C36" s="22" t="s">
        <v>19</v>
      </c>
      <c r="D36" s="22"/>
      <c r="E36" s="22" t="s">
        <v>19</v>
      </c>
      <c r="F36" s="22" t="s">
        <v>19</v>
      </c>
      <c r="G36" s="22"/>
      <c r="H36" s="22"/>
      <c r="I36" s="22"/>
      <c r="J36" s="11"/>
      <c r="K36" s="100">
        <f t="shared" si="1"/>
        <v>0</v>
      </c>
      <c r="L36" s="126"/>
      <c r="M36" s="122"/>
    </row>
    <row r="37" spans="1:13" ht="15.75" thickBot="1" x14ac:dyDescent="0.3">
      <c r="A37" s="9">
        <f t="shared" si="2"/>
        <v>6</v>
      </c>
      <c r="B37" s="10">
        <f t="shared" si="0"/>
        <v>42772</v>
      </c>
      <c r="C37" s="22" t="s">
        <v>19</v>
      </c>
      <c r="D37" s="22"/>
      <c r="E37" s="22" t="s">
        <v>19</v>
      </c>
      <c r="F37" s="22" t="s">
        <v>19</v>
      </c>
      <c r="G37" s="22"/>
      <c r="H37" s="22"/>
      <c r="I37" s="22"/>
      <c r="J37" s="11"/>
      <c r="K37" s="100">
        <f t="shared" si="1"/>
        <v>0</v>
      </c>
      <c r="L37" s="126"/>
      <c r="M37" s="122"/>
    </row>
    <row r="38" spans="1:13" ht="15.75" thickBot="1" x14ac:dyDescent="0.3">
      <c r="A38" s="9">
        <f t="shared" si="2"/>
        <v>7</v>
      </c>
      <c r="B38" s="10">
        <f t="shared" si="0"/>
        <v>42779</v>
      </c>
      <c r="C38" s="22" t="s">
        <v>19</v>
      </c>
      <c r="D38" s="22"/>
      <c r="E38" s="22" t="s">
        <v>19</v>
      </c>
      <c r="F38" s="22" t="s">
        <v>19</v>
      </c>
      <c r="G38" s="22"/>
      <c r="H38" s="22"/>
      <c r="I38" s="22"/>
      <c r="J38" s="11"/>
      <c r="K38" s="100">
        <f t="shared" si="1"/>
        <v>0</v>
      </c>
      <c r="L38" s="126"/>
      <c r="M38" s="122"/>
    </row>
    <row r="39" spans="1:13" ht="18.75" thickBot="1" x14ac:dyDescent="0.3">
      <c r="A39" s="9">
        <f t="shared" si="2"/>
        <v>8</v>
      </c>
      <c r="B39" s="10">
        <f t="shared" si="0"/>
        <v>42786</v>
      </c>
      <c r="C39" s="22" t="s">
        <v>19</v>
      </c>
      <c r="D39" s="23"/>
      <c r="E39" s="22" t="s">
        <v>19</v>
      </c>
      <c r="F39" s="22" t="s">
        <v>19</v>
      </c>
      <c r="G39" s="22"/>
      <c r="H39" s="22"/>
      <c r="I39" s="25"/>
      <c r="J39" s="13"/>
      <c r="K39" s="100">
        <f t="shared" si="1"/>
        <v>0</v>
      </c>
      <c r="L39" s="101">
        <f>SUM(K8:K39)</f>
        <v>0</v>
      </c>
      <c r="M39" s="107">
        <f>'Week 21 tm 30'!$U$44+M28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9</v>
      </c>
      <c r="B41" s="10">
        <f>+B39+7</f>
        <v>42793</v>
      </c>
      <c r="C41" s="22"/>
      <c r="D41" s="22"/>
      <c r="E41" s="22" t="s">
        <v>19</v>
      </c>
      <c r="F41" s="22" t="s">
        <v>19</v>
      </c>
      <c r="G41" s="22"/>
      <c r="H41" s="22" t="s">
        <v>19</v>
      </c>
      <c r="I41" s="22"/>
      <c r="J41" s="11"/>
      <c r="K41" s="100">
        <f t="shared" si="1"/>
        <v>0</v>
      </c>
      <c r="L41" s="126" t="s">
        <v>15</v>
      </c>
      <c r="M41" s="122" t="s">
        <v>38</v>
      </c>
    </row>
    <row r="42" spans="1:13" ht="15.75" thickBot="1" x14ac:dyDescent="0.3">
      <c r="A42" s="9">
        <f t="shared" si="2"/>
        <v>10</v>
      </c>
      <c r="B42" s="10">
        <f t="shared" si="0"/>
        <v>42800</v>
      </c>
      <c r="C42" s="22"/>
      <c r="D42" s="22"/>
      <c r="E42" s="22" t="s">
        <v>19</v>
      </c>
      <c r="F42" s="22" t="s">
        <v>19</v>
      </c>
      <c r="G42" s="22"/>
      <c r="H42" s="22" t="s">
        <v>19</v>
      </c>
      <c r="I42" s="22"/>
      <c r="J42" s="11"/>
      <c r="K42" s="100">
        <f t="shared" si="1"/>
        <v>0</v>
      </c>
      <c r="L42" s="126"/>
      <c r="M42" s="122"/>
    </row>
    <row r="43" spans="1:13" ht="15.75" thickBot="1" x14ac:dyDescent="0.3">
      <c r="A43" s="9">
        <f t="shared" si="2"/>
        <v>11</v>
      </c>
      <c r="B43" s="10">
        <f t="shared" si="0"/>
        <v>42807</v>
      </c>
      <c r="C43" s="22"/>
      <c r="D43" s="22"/>
      <c r="E43" s="22" t="s">
        <v>19</v>
      </c>
      <c r="F43" s="22" t="s">
        <v>19</v>
      </c>
      <c r="G43" s="22"/>
      <c r="H43" s="22" t="s">
        <v>19</v>
      </c>
      <c r="I43" s="22"/>
      <c r="J43" s="11"/>
      <c r="K43" s="100">
        <f t="shared" si="1"/>
        <v>0</v>
      </c>
      <c r="L43" s="126"/>
      <c r="M43" s="122"/>
    </row>
    <row r="44" spans="1:13" ht="15.75" thickBot="1" x14ac:dyDescent="0.3">
      <c r="A44" s="9">
        <f t="shared" si="2"/>
        <v>12</v>
      </c>
      <c r="B44" s="10">
        <f t="shared" si="0"/>
        <v>42814</v>
      </c>
      <c r="C44" s="22"/>
      <c r="D44" s="22"/>
      <c r="E44" s="22" t="s">
        <v>19</v>
      </c>
      <c r="F44" s="22" t="s">
        <v>19</v>
      </c>
      <c r="G44" s="22"/>
      <c r="H44" s="22" t="s">
        <v>19</v>
      </c>
      <c r="I44" s="22"/>
      <c r="J44" s="11"/>
      <c r="K44" s="100">
        <f t="shared" si="1"/>
        <v>0</v>
      </c>
      <c r="L44" s="126"/>
      <c r="M44" s="122"/>
    </row>
    <row r="45" spans="1:13" ht="15.75" thickBot="1" x14ac:dyDescent="0.3">
      <c r="A45" s="9">
        <f t="shared" si="2"/>
        <v>13</v>
      </c>
      <c r="B45" s="10">
        <f t="shared" si="0"/>
        <v>42821</v>
      </c>
      <c r="C45" s="22"/>
      <c r="D45" s="22"/>
      <c r="E45" s="22" t="s">
        <v>19</v>
      </c>
      <c r="F45" s="22" t="s">
        <v>19</v>
      </c>
      <c r="G45" s="22"/>
      <c r="H45" s="22" t="s">
        <v>19</v>
      </c>
      <c r="I45" s="22"/>
      <c r="J45" s="11"/>
      <c r="K45" s="100">
        <f t="shared" si="1"/>
        <v>0</v>
      </c>
      <c r="L45" s="126"/>
      <c r="M45" s="122"/>
    </row>
    <row r="46" spans="1:13" ht="15.75" thickBot="1" x14ac:dyDescent="0.3">
      <c r="A46" s="9">
        <f t="shared" si="2"/>
        <v>14</v>
      </c>
      <c r="B46" s="10">
        <f t="shared" si="0"/>
        <v>42828</v>
      </c>
      <c r="C46" s="22"/>
      <c r="D46" s="22"/>
      <c r="E46" s="22" t="s">
        <v>19</v>
      </c>
      <c r="F46" s="22" t="s">
        <v>19</v>
      </c>
      <c r="G46" s="22"/>
      <c r="H46" s="22" t="s">
        <v>19</v>
      </c>
      <c r="I46" s="22"/>
      <c r="J46" s="11"/>
      <c r="K46" s="100">
        <f t="shared" si="1"/>
        <v>0</v>
      </c>
      <c r="L46" s="126"/>
      <c r="M46" s="122"/>
    </row>
    <row r="47" spans="1:13" ht="15.75" thickBot="1" x14ac:dyDescent="0.3">
      <c r="A47" s="9">
        <f t="shared" si="2"/>
        <v>15</v>
      </c>
      <c r="B47" s="10">
        <f t="shared" si="0"/>
        <v>42835</v>
      </c>
      <c r="C47" s="22"/>
      <c r="D47" s="22"/>
      <c r="E47" s="22" t="s">
        <v>19</v>
      </c>
      <c r="F47" s="22" t="s">
        <v>19</v>
      </c>
      <c r="G47" s="22"/>
      <c r="H47" s="22" t="s">
        <v>19</v>
      </c>
      <c r="I47" s="22"/>
      <c r="J47" s="11"/>
      <c r="K47" s="100">
        <f t="shared" si="1"/>
        <v>0</v>
      </c>
      <c r="L47" s="126"/>
      <c r="M47" s="122"/>
    </row>
    <row r="48" spans="1:13" ht="15.75" thickBot="1" x14ac:dyDescent="0.3">
      <c r="A48" s="9">
        <f t="shared" si="2"/>
        <v>16</v>
      </c>
      <c r="B48" s="10">
        <f t="shared" si="0"/>
        <v>42842</v>
      </c>
      <c r="C48" s="22"/>
      <c r="D48" s="22"/>
      <c r="E48" s="22" t="s">
        <v>19</v>
      </c>
      <c r="F48" s="22" t="s">
        <v>19</v>
      </c>
      <c r="G48" s="22"/>
      <c r="H48" s="22" t="s">
        <v>19</v>
      </c>
      <c r="I48" s="22"/>
      <c r="J48" s="11"/>
      <c r="K48" s="100">
        <f t="shared" si="1"/>
        <v>0</v>
      </c>
      <c r="L48" s="126"/>
      <c r="M48" s="122"/>
    </row>
    <row r="49" spans="1:13" ht="15.75" thickBot="1" x14ac:dyDescent="0.3">
      <c r="A49" s="9">
        <f t="shared" si="2"/>
        <v>17</v>
      </c>
      <c r="B49" s="10">
        <f t="shared" si="0"/>
        <v>42849</v>
      </c>
      <c r="C49" s="22"/>
      <c r="D49" s="22"/>
      <c r="E49" s="22" t="s">
        <v>19</v>
      </c>
      <c r="F49" s="22" t="s">
        <v>19</v>
      </c>
      <c r="G49" s="22"/>
      <c r="H49" s="22" t="s">
        <v>19</v>
      </c>
      <c r="I49" s="22"/>
      <c r="J49" s="11"/>
      <c r="K49" s="100">
        <f t="shared" si="1"/>
        <v>0</v>
      </c>
      <c r="L49" s="126"/>
      <c r="M49" s="122"/>
    </row>
    <row r="50" spans="1:13" ht="17.25" thickBot="1" x14ac:dyDescent="0.3">
      <c r="A50" s="9">
        <f t="shared" si="2"/>
        <v>18</v>
      </c>
      <c r="B50" s="10">
        <f t="shared" si="0"/>
        <v>42856</v>
      </c>
      <c r="C50" s="22"/>
      <c r="D50" s="23"/>
      <c r="E50" s="22" t="s">
        <v>19</v>
      </c>
      <c r="F50" s="22" t="s">
        <v>19</v>
      </c>
      <c r="G50" s="22"/>
      <c r="H50" s="22" t="s">
        <v>19</v>
      </c>
      <c r="I50" s="25"/>
      <c r="J50" s="13"/>
      <c r="K50" s="100">
        <f t="shared" si="1"/>
        <v>0</v>
      </c>
      <c r="L50" s="126"/>
      <c r="M50" s="122"/>
    </row>
    <row r="51" spans="1:13" ht="18.75" thickBot="1" x14ac:dyDescent="0.3">
      <c r="A51" s="9">
        <f>A50+1</f>
        <v>19</v>
      </c>
      <c r="B51" s="10">
        <f>+B50+7</f>
        <v>42863</v>
      </c>
      <c r="C51" s="22"/>
      <c r="D51" s="22"/>
      <c r="E51" s="22" t="s">
        <v>19</v>
      </c>
      <c r="F51" s="22" t="s">
        <v>19</v>
      </c>
      <c r="G51" s="22"/>
      <c r="H51" s="22" t="s">
        <v>19</v>
      </c>
      <c r="I51" s="22"/>
      <c r="J51" s="11"/>
      <c r="K51" s="100">
        <f t="shared" si="1"/>
        <v>0</v>
      </c>
      <c r="L51" s="101">
        <f>SUM(C8:I51)</f>
        <v>0</v>
      </c>
      <c r="M51" s="107">
        <f>'Week 31 tm 41'!$V$44+M39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20</v>
      </c>
      <c r="B53" s="10">
        <f>+B51+7</f>
        <v>42870</v>
      </c>
      <c r="C53" s="22"/>
      <c r="D53" s="22"/>
      <c r="E53" s="22" t="s">
        <v>19</v>
      </c>
      <c r="F53" s="22" t="s">
        <v>19</v>
      </c>
      <c r="G53" s="22"/>
      <c r="H53" s="22" t="s">
        <v>19</v>
      </c>
      <c r="I53" s="22"/>
      <c r="J53" s="11"/>
      <c r="K53" s="100">
        <f t="shared" si="1"/>
        <v>0</v>
      </c>
      <c r="L53" s="126" t="s">
        <v>16</v>
      </c>
      <c r="M53" s="122" t="s">
        <v>38</v>
      </c>
    </row>
    <row r="54" spans="1:13" ht="15.75" thickBot="1" x14ac:dyDescent="0.3">
      <c r="A54" s="9">
        <f t="shared" si="2"/>
        <v>21</v>
      </c>
      <c r="B54" s="10">
        <f t="shared" si="0"/>
        <v>42877</v>
      </c>
      <c r="C54" s="22"/>
      <c r="D54" s="22"/>
      <c r="E54" s="22" t="s">
        <v>19</v>
      </c>
      <c r="F54" s="22" t="s">
        <v>19</v>
      </c>
      <c r="G54" s="22"/>
      <c r="H54" s="22" t="s">
        <v>19</v>
      </c>
      <c r="I54" s="22"/>
      <c r="J54" s="11"/>
      <c r="K54" s="100">
        <f t="shared" si="1"/>
        <v>0</v>
      </c>
      <c r="L54" s="126"/>
      <c r="M54" s="122"/>
    </row>
    <row r="55" spans="1:13" ht="15.75" thickBot="1" x14ac:dyDescent="0.3">
      <c r="A55" s="9">
        <f t="shared" si="2"/>
        <v>22</v>
      </c>
      <c r="B55" s="10">
        <f t="shared" si="0"/>
        <v>42884</v>
      </c>
      <c r="C55" s="22"/>
      <c r="D55" s="22"/>
      <c r="E55" s="22" t="s">
        <v>19</v>
      </c>
      <c r="F55" s="22" t="s">
        <v>19</v>
      </c>
      <c r="G55" s="22"/>
      <c r="H55" s="22" t="s">
        <v>19</v>
      </c>
      <c r="I55" s="24"/>
      <c r="J55" s="12"/>
      <c r="K55" s="100">
        <f t="shared" si="1"/>
        <v>0</v>
      </c>
      <c r="L55" s="126"/>
      <c r="M55" s="122"/>
    </row>
    <row r="56" spans="1:13" ht="15.75" thickBot="1" x14ac:dyDescent="0.3">
      <c r="A56" s="9">
        <f t="shared" si="2"/>
        <v>23</v>
      </c>
      <c r="B56" s="10">
        <f t="shared" si="0"/>
        <v>42891</v>
      </c>
      <c r="C56" s="22"/>
      <c r="D56" s="22"/>
      <c r="E56" s="22" t="s">
        <v>19</v>
      </c>
      <c r="F56" s="22" t="s">
        <v>19</v>
      </c>
      <c r="G56" s="22"/>
      <c r="H56" s="22"/>
      <c r="I56" s="22"/>
      <c r="J56" s="11"/>
      <c r="K56" s="100">
        <f t="shared" si="1"/>
        <v>0</v>
      </c>
      <c r="L56" s="126"/>
      <c r="M56" s="122"/>
    </row>
    <row r="57" spans="1:13" ht="15.75" thickBot="1" x14ac:dyDescent="0.3">
      <c r="A57" s="9">
        <f t="shared" si="2"/>
        <v>24</v>
      </c>
      <c r="B57" s="10">
        <f t="shared" si="0"/>
        <v>42898</v>
      </c>
      <c r="C57" s="22"/>
      <c r="D57" s="22"/>
      <c r="E57" s="22" t="s">
        <v>19</v>
      </c>
      <c r="F57" s="22" t="s">
        <v>19</v>
      </c>
      <c r="G57" s="22"/>
      <c r="H57" s="22" t="s">
        <v>19</v>
      </c>
      <c r="I57" s="22"/>
      <c r="J57" s="11"/>
      <c r="K57" s="100">
        <f t="shared" si="1"/>
        <v>0</v>
      </c>
      <c r="L57" s="126"/>
      <c r="M57" s="122"/>
    </row>
    <row r="58" spans="1:13" ht="15.75" thickBot="1" x14ac:dyDescent="0.3">
      <c r="A58" s="9">
        <f t="shared" si="2"/>
        <v>25</v>
      </c>
      <c r="B58" s="10">
        <f t="shared" si="0"/>
        <v>42905</v>
      </c>
      <c r="C58" s="24"/>
      <c r="D58" s="22"/>
      <c r="E58" s="22"/>
      <c r="F58" s="22" t="s">
        <v>19</v>
      </c>
      <c r="G58" s="22"/>
      <c r="H58" s="22"/>
      <c r="I58" s="22"/>
      <c r="J58" s="11"/>
      <c r="K58" s="100">
        <f t="shared" si="1"/>
        <v>0</v>
      </c>
      <c r="L58" s="126"/>
      <c r="M58" s="122"/>
    </row>
    <row r="59" spans="1:13" ht="15.75" thickBot="1" x14ac:dyDescent="0.3">
      <c r="A59" s="9">
        <f t="shared" si="2"/>
        <v>26</v>
      </c>
      <c r="B59" s="10">
        <f t="shared" si="0"/>
        <v>42912</v>
      </c>
      <c r="C59" s="22"/>
      <c r="D59" s="22"/>
      <c r="E59" s="22"/>
      <c r="F59" s="22"/>
      <c r="G59" s="22"/>
      <c r="H59" s="22"/>
      <c r="I59" s="22"/>
      <c r="J59" s="11"/>
      <c r="K59" s="100">
        <f t="shared" si="1"/>
        <v>0</v>
      </c>
      <c r="L59" s="126"/>
      <c r="M59" s="122"/>
    </row>
    <row r="60" spans="1:13" ht="15.75" thickBot="1" x14ac:dyDescent="0.3">
      <c r="A60" s="9">
        <f t="shared" si="2"/>
        <v>27</v>
      </c>
      <c r="B60" s="10">
        <f t="shared" si="0"/>
        <v>42919</v>
      </c>
      <c r="C60" s="22"/>
      <c r="D60" s="22"/>
      <c r="E60" s="22"/>
      <c r="F60" s="22"/>
      <c r="G60" s="22"/>
      <c r="H60" s="22"/>
      <c r="I60" s="22"/>
      <c r="J60" s="11"/>
      <c r="K60" s="100">
        <f t="shared" si="1"/>
        <v>0</v>
      </c>
      <c r="L60" s="126"/>
      <c r="M60" s="122"/>
    </row>
    <row r="61" spans="1:13" ht="15.75" thickBot="1" x14ac:dyDescent="0.3">
      <c r="A61" s="9">
        <f t="shared" si="2"/>
        <v>28</v>
      </c>
      <c r="B61" s="10">
        <f t="shared" si="0"/>
        <v>42926</v>
      </c>
      <c r="C61" s="22"/>
      <c r="D61" s="22"/>
      <c r="E61" s="22"/>
      <c r="F61" s="22"/>
      <c r="G61" s="22"/>
      <c r="H61" s="22"/>
      <c r="I61" s="22"/>
      <c r="J61" s="11"/>
      <c r="K61" s="100">
        <f t="shared" si="1"/>
        <v>0</v>
      </c>
      <c r="L61" s="126"/>
      <c r="M61" s="122"/>
    </row>
    <row r="62" spans="1:13" ht="15.75" thickBot="1" x14ac:dyDescent="0.3">
      <c r="A62" s="9">
        <f t="shared" si="2"/>
        <v>29</v>
      </c>
      <c r="B62" s="10">
        <f t="shared" si="0"/>
        <v>42933</v>
      </c>
      <c r="C62" s="22"/>
      <c r="D62" s="22"/>
      <c r="E62" s="22"/>
      <c r="F62" s="22"/>
      <c r="G62" s="22"/>
      <c r="H62" s="22"/>
      <c r="I62" s="22"/>
      <c r="J62" s="11"/>
      <c r="K62" s="100">
        <f t="shared" si="1"/>
        <v>0</v>
      </c>
      <c r="L62" s="126"/>
      <c r="M62" s="122"/>
    </row>
    <row r="63" spans="1:13" ht="15.75" thickBot="1" x14ac:dyDescent="0.3">
      <c r="A63" s="9">
        <f t="shared" si="2"/>
        <v>30</v>
      </c>
      <c r="B63" s="10">
        <f t="shared" si="0"/>
        <v>42940</v>
      </c>
      <c r="C63" s="22"/>
      <c r="D63" s="22"/>
      <c r="E63" s="22"/>
      <c r="F63" s="22"/>
      <c r="G63" s="22"/>
      <c r="H63" s="22"/>
      <c r="I63" s="22"/>
      <c r="J63" s="11"/>
      <c r="K63" s="100">
        <f t="shared" si="1"/>
        <v>0</v>
      </c>
      <c r="L63" s="126"/>
      <c r="M63" s="122"/>
    </row>
    <row r="64" spans="1:13" ht="18.75" thickBot="1" x14ac:dyDescent="0.3">
      <c r="A64" s="119" t="s">
        <v>17</v>
      </c>
      <c r="B64" s="120"/>
      <c r="C64" s="120"/>
      <c r="D64" s="120"/>
      <c r="E64" s="120"/>
      <c r="F64" s="120"/>
      <c r="G64" s="120"/>
      <c r="H64" s="120"/>
      <c r="I64" s="121"/>
      <c r="J64" s="8"/>
      <c r="K64" s="128">
        <f>SUM(K8:K63)</f>
        <v>0</v>
      </c>
      <c r="L64" s="128"/>
      <c r="M64" s="108">
        <f>'Week 42 tm 52'!$V$44+M51</f>
        <v>0</v>
      </c>
    </row>
    <row r="65" spans="1:13" ht="18.75" thickBot="1" x14ac:dyDescent="0.3">
      <c r="A65" s="119" t="s">
        <v>40</v>
      </c>
      <c r="B65" s="120"/>
      <c r="C65" s="120"/>
      <c r="D65" s="120"/>
      <c r="E65" s="120"/>
      <c r="F65" s="120"/>
      <c r="G65" s="120"/>
      <c r="H65" s="120"/>
      <c r="I65" s="121"/>
      <c r="J65" s="8"/>
      <c r="K65" s="127">
        <f>M64-K64</f>
        <v>0</v>
      </c>
      <c r="L65" s="128"/>
      <c r="M65" s="109" t="e">
        <f>K65/K64</f>
        <v>#DIV/0!</v>
      </c>
    </row>
  </sheetData>
  <sheetProtection algorithmName="SHA-512" hashValue="1zjBP9+AcxP0pgphMIetnVzOwmdBwICzpR8/4lrVtrSi3Y1YstZ2DzDr8atvg3HDP6N8BFxM4XBvL34KLuguUQ==" saltValue="9tgo2QGDKn054Z/L2dUjOQ=="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55"/>
  <sheetViews>
    <sheetView zoomScaleNormal="100" workbookViewId="0">
      <selection activeCell="B12" sqref="B12:J12"/>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Bloemendetailhandel 4</v>
      </c>
      <c r="C1" s="34"/>
      <c r="D1" s="34"/>
      <c r="E1" s="34"/>
      <c r="F1" s="34"/>
      <c r="G1" s="34"/>
      <c r="H1" s="34"/>
      <c r="I1" s="34"/>
      <c r="J1" s="34"/>
      <c r="K1" s="34"/>
      <c r="L1" s="35"/>
      <c r="M1" s="34"/>
      <c r="N1" s="34"/>
      <c r="O1" s="34"/>
      <c r="P1" s="34"/>
      <c r="Q1" s="147">
        <f>Jaarplanning!$C$5</f>
        <v>2016</v>
      </c>
      <c r="R1" s="147"/>
      <c r="S1" s="147"/>
      <c r="T1" s="147"/>
      <c r="U1" s="147"/>
      <c r="V1" s="147"/>
      <c r="W1" s="147"/>
      <c r="X1" s="148"/>
    </row>
    <row r="2" spans="1:24" ht="21.6" customHeight="1" x14ac:dyDescent="0.3">
      <c r="A2" s="37"/>
      <c r="B2" s="160" t="str">
        <f>Jaarplanning!$B$2</f>
        <v>Manager bloembinden</v>
      </c>
      <c r="C2" s="160"/>
      <c r="D2" s="160"/>
      <c r="E2" s="160"/>
      <c r="F2" s="160"/>
      <c r="G2" s="160"/>
      <c r="H2" s="160"/>
      <c r="I2" s="160"/>
      <c r="J2" s="160"/>
      <c r="K2" s="160"/>
      <c r="L2" s="160"/>
      <c r="M2" s="160"/>
      <c r="N2" s="160"/>
      <c r="O2" s="160"/>
      <c r="P2" s="160"/>
      <c r="Q2" s="160"/>
      <c r="R2" s="160"/>
      <c r="S2" s="160"/>
      <c r="T2" s="160"/>
      <c r="U2" s="161" t="str">
        <f>Jaarplanning!$I$1</f>
        <v>Crebo: 97440</v>
      </c>
      <c r="V2" s="161"/>
      <c r="W2" s="161"/>
      <c r="X2" s="162"/>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20</v>
      </c>
      <c r="C4" s="43"/>
      <c r="D4" s="43"/>
      <c r="E4" s="151">
        <f>Jaarplanning!$C$3</f>
        <v>0</v>
      </c>
      <c r="F4" s="152"/>
      <c r="G4" s="152"/>
      <c r="H4" s="152"/>
      <c r="I4" s="152"/>
      <c r="J4" s="153"/>
      <c r="K4" s="43"/>
      <c r="L4" s="42" t="s">
        <v>32</v>
      </c>
      <c r="M4" s="44"/>
      <c r="N4" s="45"/>
      <c r="O4" s="46"/>
      <c r="P4" s="46"/>
      <c r="Q4" s="151">
        <f>Jaarplanning!$J$3</f>
        <v>0</v>
      </c>
      <c r="R4" s="152"/>
      <c r="S4" s="152"/>
      <c r="T4" s="152"/>
      <c r="U4" s="152"/>
      <c r="V4" s="153"/>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34</v>
      </c>
      <c r="C6" s="44"/>
      <c r="D6" s="44"/>
      <c r="E6" s="154">
        <f>Jaarplanning!$C$4</f>
        <v>0</v>
      </c>
      <c r="F6" s="155"/>
      <c r="G6" s="155"/>
      <c r="H6" s="155"/>
      <c r="I6" s="155"/>
      <c r="J6" s="156"/>
      <c r="K6" s="44"/>
      <c r="L6" s="42" t="s">
        <v>33</v>
      </c>
      <c r="M6" s="44"/>
      <c r="N6" s="45"/>
      <c r="O6" s="44"/>
      <c r="P6" s="44"/>
      <c r="Q6" s="157">
        <f>Jaarplanning!$J$4</f>
        <v>0</v>
      </c>
      <c r="R6" s="158"/>
      <c r="S6" s="158"/>
      <c r="T6" s="158"/>
      <c r="U6" s="158"/>
      <c r="V6" s="159"/>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3" t="s">
        <v>21</v>
      </c>
      <c r="C8" s="164"/>
      <c r="D8" s="164"/>
      <c r="E8" s="164"/>
      <c r="F8" s="164"/>
      <c r="G8" s="164"/>
      <c r="H8" s="164"/>
      <c r="I8" s="164"/>
      <c r="J8" s="165"/>
      <c r="K8" s="95">
        <f>Jaarplanning!$B$8</f>
        <v>42583</v>
      </c>
      <c r="L8" s="95">
        <f>K8+7</f>
        <v>42590</v>
      </c>
      <c r="M8" s="95">
        <f t="shared" ref="M8:T8" si="0">L8+7</f>
        <v>42597</v>
      </c>
      <c r="N8" s="95">
        <f t="shared" si="0"/>
        <v>42604</v>
      </c>
      <c r="O8" s="95">
        <f t="shared" si="0"/>
        <v>42611</v>
      </c>
      <c r="P8" s="95">
        <f t="shared" si="0"/>
        <v>42618</v>
      </c>
      <c r="Q8" s="95">
        <f t="shared" si="0"/>
        <v>42625</v>
      </c>
      <c r="R8" s="95">
        <f t="shared" si="0"/>
        <v>42632</v>
      </c>
      <c r="S8" s="95">
        <f t="shared" si="0"/>
        <v>42639</v>
      </c>
      <c r="T8" s="95">
        <f t="shared" si="0"/>
        <v>42646</v>
      </c>
      <c r="U8" s="169" t="s">
        <v>22</v>
      </c>
      <c r="V8" s="170"/>
      <c r="W8" s="51"/>
      <c r="X8" s="52"/>
    </row>
    <row r="9" spans="1:24" ht="18.75" thickBot="1" x14ac:dyDescent="0.3">
      <c r="A9" s="50"/>
      <c r="B9" s="166"/>
      <c r="C9" s="167"/>
      <c r="D9" s="167"/>
      <c r="E9" s="167"/>
      <c r="F9" s="167"/>
      <c r="G9" s="167"/>
      <c r="H9" s="167"/>
      <c r="I9" s="167"/>
      <c r="J9" s="168"/>
      <c r="K9" s="53">
        <f>Jaarplanning!$A$8</f>
        <v>31</v>
      </c>
      <c r="L9" s="53">
        <f>K9+1</f>
        <v>32</v>
      </c>
      <c r="M9" s="53">
        <f t="shared" ref="M9:T9" si="1">L9+1</f>
        <v>33</v>
      </c>
      <c r="N9" s="53">
        <f t="shared" si="1"/>
        <v>34</v>
      </c>
      <c r="O9" s="53">
        <f t="shared" si="1"/>
        <v>35</v>
      </c>
      <c r="P9" s="53">
        <f t="shared" si="1"/>
        <v>36</v>
      </c>
      <c r="Q9" s="53">
        <f t="shared" si="1"/>
        <v>37</v>
      </c>
      <c r="R9" s="53">
        <f t="shared" si="1"/>
        <v>38</v>
      </c>
      <c r="S9" s="53">
        <f t="shared" si="1"/>
        <v>39</v>
      </c>
      <c r="T9" s="53">
        <f t="shared" si="1"/>
        <v>40</v>
      </c>
      <c r="U9" s="54" t="s">
        <v>23</v>
      </c>
      <c r="V9" s="55" t="s">
        <v>24</v>
      </c>
      <c r="W9" s="51"/>
      <c r="X9" s="52"/>
    </row>
    <row r="10" spans="1:24" ht="24.95" customHeight="1" thickBot="1" x14ac:dyDescent="0.3">
      <c r="A10" s="50"/>
      <c r="B10" s="171" t="s">
        <v>76</v>
      </c>
      <c r="C10" s="172"/>
      <c r="D10" s="172"/>
      <c r="E10" s="172"/>
      <c r="F10" s="172"/>
      <c r="G10" s="172"/>
      <c r="H10" s="172"/>
      <c r="I10" s="172"/>
      <c r="J10" s="172"/>
      <c r="K10" s="173"/>
      <c r="L10" s="173"/>
      <c r="M10" s="173"/>
      <c r="N10" s="173"/>
      <c r="O10" s="173"/>
      <c r="P10" s="173"/>
      <c r="Q10" s="173"/>
      <c r="R10" s="173"/>
      <c r="S10" s="173"/>
      <c r="T10" s="173"/>
      <c r="U10" s="56">
        <f>SUM(U11:U12)</f>
        <v>0</v>
      </c>
      <c r="V10" s="57" t="e">
        <f>U10/U44</f>
        <v>#DIV/0!</v>
      </c>
      <c r="W10" s="58"/>
      <c r="X10" s="59"/>
    </row>
    <row r="11" spans="1:24" ht="24.95" customHeight="1" thickBot="1" x14ac:dyDescent="0.3">
      <c r="A11" s="50"/>
      <c r="B11" s="174" t="s">
        <v>47</v>
      </c>
      <c r="C11" s="174"/>
      <c r="D11" s="174"/>
      <c r="E11" s="174"/>
      <c r="F11" s="174"/>
      <c r="G11" s="174"/>
      <c r="H11" s="174"/>
      <c r="I11" s="174"/>
      <c r="J11" s="174"/>
      <c r="K11" s="30" t="s">
        <v>19</v>
      </c>
      <c r="L11" s="30"/>
      <c r="M11" s="30"/>
      <c r="N11" s="30" t="s">
        <v>19</v>
      </c>
      <c r="O11" s="30" t="s">
        <v>19</v>
      </c>
      <c r="P11" s="30" t="s">
        <v>19</v>
      </c>
      <c r="Q11" s="30" t="s">
        <v>19</v>
      </c>
      <c r="R11" s="30" t="s">
        <v>19</v>
      </c>
      <c r="S11" s="30" t="s">
        <v>19</v>
      </c>
      <c r="T11" s="30" t="s">
        <v>19</v>
      </c>
      <c r="U11" s="60">
        <f t="shared" ref="U11:U12" si="2">SUM(K11:T11)</f>
        <v>0</v>
      </c>
      <c r="V11" s="61"/>
      <c r="W11" s="58"/>
      <c r="X11" s="59"/>
    </row>
    <row r="12" spans="1:24" ht="24.95" customHeight="1" thickBot="1" x14ac:dyDescent="0.3">
      <c r="A12" s="50"/>
      <c r="B12" s="174" t="s">
        <v>48</v>
      </c>
      <c r="C12" s="174"/>
      <c r="D12" s="174"/>
      <c r="E12" s="174"/>
      <c r="F12" s="174"/>
      <c r="G12" s="174"/>
      <c r="H12" s="174"/>
      <c r="I12" s="174"/>
      <c r="J12" s="174"/>
      <c r="K12" s="28" t="s">
        <v>19</v>
      </c>
      <c r="L12" s="28"/>
      <c r="M12" s="28" t="s">
        <v>19</v>
      </c>
      <c r="N12" s="28"/>
      <c r="O12" s="28"/>
      <c r="P12" s="28"/>
      <c r="Q12" s="28"/>
      <c r="R12" s="28"/>
      <c r="S12" s="28"/>
      <c r="T12" s="28"/>
      <c r="U12" s="62">
        <f t="shared" si="2"/>
        <v>0</v>
      </c>
      <c r="V12" s="63"/>
      <c r="W12" s="58"/>
      <c r="X12" s="59"/>
    </row>
    <row r="13" spans="1:24" ht="24.95" customHeight="1" thickBot="1" x14ac:dyDescent="0.3">
      <c r="A13" s="50"/>
      <c r="B13" s="210" t="s">
        <v>77</v>
      </c>
      <c r="C13" s="210"/>
      <c r="D13" s="210"/>
      <c r="E13" s="210"/>
      <c r="F13" s="210"/>
      <c r="G13" s="210"/>
      <c r="H13" s="210"/>
      <c r="I13" s="210"/>
      <c r="J13" s="210"/>
      <c r="K13" s="173"/>
      <c r="L13" s="173"/>
      <c r="M13" s="173"/>
      <c r="N13" s="173"/>
      <c r="O13" s="173"/>
      <c r="P13" s="173"/>
      <c r="Q13" s="173"/>
      <c r="R13" s="173"/>
      <c r="S13" s="173"/>
      <c r="T13" s="173"/>
      <c r="U13" s="56">
        <f>SUM(U14:U22)</f>
        <v>0</v>
      </c>
      <c r="V13" s="57" t="e">
        <f>U13/U44</f>
        <v>#DIV/0!</v>
      </c>
      <c r="W13" s="58"/>
      <c r="X13" s="59"/>
    </row>
    <row r="14" spans="1:24" ht="24.95" customHeight="1" thickBot="1" x14ac:dyDescent="0.3">
      <c r="A14" s="50"/>
      <c r="B14" s="149" t="s">
        <v>49</v>
      </c>
      <c r="C14" s="150"/>
      <c r="D14" s="150"/>
      <c r="E14" s="150"/>
      <c r="F14" s="150"/>
      <c r="G14" s="150"/>
      <c r="H14" s="150"/>
      <c r="I14" s="150"/>
      <c r="J14" s="150"/>
      <c r="K14" s="29"/>
      <c r="L14" s="29"/>
      <c r="M14" s="29"/>
      <c r="N14" s="29"/>
      <c r="O14" s="29" t="s">
        <v>19</v>
      </c>
      <c r="P14" s="29" t="s">
        <v>19</v>
      </c>
      <c r="Q14" s="29" t="s">
        <v>19</v>
      </c>
      <c r="R14" s="29" t="s">
        <v>19</v>
      </c>
      <c r="S14" s="29" t="s">
        <v>19</v>
      </c>
      <c r="T14" s="29" t="s">
        <v>19</v>
      </c>
      <c r="U14" s="64">
        <f t="shared" ref="U14:U22" si="3">SUM(K14:T14)</f>
        <v>0</v>
      </c>
      <c r="V14" s="63"/>
      <c r="W14" s="51"/>
      <c r="X14" s="52"/>
    </row>
    <row r="15" spans="1:24" ht="24.95" customHeight="1" thickBot="1" x14ac:dyDescent="0.3">
      <c r="A15" s="50"/>
      <c r="B15" s="149" t="s">
        <v>50</v>
      </c>
      <c r="C15" s="150"/>
      <c r="D15" s="150"/>
      <c r="E15" s="150"/>
      <c r="F15" s="150"/>
      <c r="G15" s="150"/>
      <c r="H15" s="150"/>
      <c r="I15" s="150"/>
      <c r="J15" s="150"/>
      <c r="K15" s="27"/>
      <c r="L15" s="27"/>
      <c r="M15" s="27"/>
      <c r="N15" s="27"/>
      <c r="O15" s="27" t="s">
        <v>19</v>
      </c>
      <c r="P15" s="27" t="s">
        <v>19</v>
      </c>
      <c r="Q15" s="27" t="s">
        <v>19</v>
      </c>
      <c r="R15" s="27" t="s">
        <v>19</v>
      </c>
      <c r="S15" s="27" t="s">
        <v>19</v>
      </c>
      <c r="T15" s="27" t="s">
        <v>19</v>
      </c>
      <c r="U15" s="65">
        <f t="shared" si="3"/>
        <v>0</v>
      </c>
      <c r="V15" s="63"/>
      <c r="W15" s="51"/>
      <c r="X15" s="52"/>
    </row>
    <row r="16" spans="1:24" ht="24.95" customHeight="1" thickBot="1" x14ac:dyDescent="0.3">
      <c r="A16" s="50"/>
      <c r="B16" s="149" t="s">
        <v>51</v>
      </c>
      <c r="C16" s="150"/>
      <c r="D16" s="150"/>
      <c r="E16" s="150"/>
      <c r="F16" s="150"/>
      <c r="G16" s="150"/>
      <c r="H16" s="150"/>
      <c r="I16" s="150"/>
      <c r="J16" s="150"/>
      <c r="K16" s="27"/>
      <c r="L16" s="27"/>
      <c r="M16" s="27"/>
      <c r="N16" s="27" t="s">
        <v>19</v>
      </c>
      <c r="O16" s="27" t="s">
        <v>19</v>
      </c>
      <c r="P16" s="27" t="s">
        <v>19</v>
      </c>
      <c r="Q16" s="27" t="s">
        <v>19</v>
      </c>
      <c r="R16" s="27" t="s">
        <v>19</v>
      </c>
      <c r="S16" s="27" t="s">
        <v>19</v>
      </c>
      <c r="T16" s="27" t="s">
        <v>19</v>
      </c>
      <c r="U16" s="65">
        <f t="shared" si="3"/>
        <v>0</v>
      </c>
      <c r="V16" s="63"/>
      <c r="W16" s="51"/>
      <c r="X16" s="52"/>
    </row>
    <row r="17" spans="1:24" ht="24.95" customHeight="1" thickBot="1" x14ac:dyDescent="0.3">
      <c r="A17" s="50"/>
      <c r="B17" s="149" t="s">
        <v>52</v>
      </c>
      <c r="C17" s="150"/>
      <c r="D17" s="150"/>
      <c r="E17" s="150"/>
      <c r="F17" s="150"/>
      <c r="G17" s="150"/>
      <c r="H17" s="150"/>
      <c r="I17" s="150"/>
      <c r="J17" s="150"/>
      <c r="K17" s="27"/>
      <c r="L17" s="27"/>
      <c r="M17" s="27"/>
      <c r="N17" s="27" t="s">
        <v>19</v>
      </c>
      <c r="O17" s="27" t="s">
        <v>19</v>
      </c>
      <c r="P17" s="27" t="s">
        <v>19</v>
      </c>
      <c r="Q17" s="27" t="s">
        <v>19</v>
      </c>
      <c r="R17" s="27" t="s">
        <v>19</v>
      </c>
      <c r="S17" s="27" t="s">
        <v>19</v>
      </c>
      <c r="T17" s="27" t="s">
        <v>19</v>
      </c>
      <c r="U17" s="65">
        <f t="shared" si="3"/>
        <v>0</v>
      </c>
      <c r="V17" s="63"/>
      <c r="W17" s="51"/>
      <c r="X17" s="52"/>
    </row>
    <row r="18" spans="1:24" ht="24.95" customHeight="1" thickBot="1" x14ac:dyDescent="0.3">
      <c r="A18" s="50"/>
      <c r="B18" s="149" t="s">
        <v>53</v>
      </c>
      <c r="C18" s="150"/>
      <c r="D18" s="150"/>
      <c r="E18" s="150"/>
      <c r="F18" s="150"/>
      <c r="G18" s="150"/>
      <c r="H18" s="150"/>
      <c r="I18" s="150"/>
      <c r="J18" s="150"/>
      <c r="K18" s="27"/>
      <c r="L18" s="27"/>
      <c r="M18" s="27"/>
      <c r="N18" s="27" t="s">
        <v>19</v>
      </c>
      <c r="O18" s="27" t="s">
        <v>19</v>
      </c>
      <c r="P18" s="27" t="s">
        <v>19</v>
      </c>
      <c r="Q18" s="27" t="s">
        <v>19</v>
      </c>
      <c r="R18" s="27" t="s">
        <v>19</v>
      </c>
      <c r="S18" s="27" t="s">
        <v>19</v>
      </c>
      <c r="T18" s="27" t="s">
        <v>19</v>
      </c>
      <c r="U18" s="65">
        <f t="shared" si="3"/>
        <v>0</v>
      </c>
      <c r="V18" s="63"/>
      <c r="W18" s="51"/>
      <c r="X18" s="52"/>
    </row>
    <row r="19" spans="1:24" ht="24.95" customHeight="1" thickBot="1" x14ac:dyDescent="0.3">
      <c r="A19" s="50"/>
      <c r="B19" s="149" t="s">
        <v>54</v>
      </c>
      <c r="C19" s="150"/>
      <c r="D19" s="150"/>
      <c r="E19" s="150"/>
      <c r="F19" s="150"/>
      <c r="G19" s="150"/>
      <c r="H19" s="150"/>
      <c r="I19" s="150"/>
      <c r="J19" s="150"/>
      <c r="K19" s="27"/>
      <c r="L19" s="27"/>
      <c r="M19" s="27"/>
      <c r="N19" s="27"/>
      <c r="O19" s="27" t="s">
        <v>19</v>
      </c>
      <c r="P19" s="27" t="s">
        <v>19</v>
      </c>
      <c r="Q19" s="27" t="s">
        <v>19</v>
      </c>
      <c r="R19" s="27" t="s">
        <v>19</v>
      </c>
      <c r="S19" s="27" t="s">
        <v>19</v>
      </c>
      <c r="T19" s="27" t="s">
        <v>19</v>
      </c>
      <c r="U19" s="65">
        <f t="shared" si="3"/>
        <v>0</v>
      </c>
      <c r="V19" s="63"/>
      <c r="W19" s="51"/>
      <c r="X19" s="52"/>
    </row>
    <row r="20" spans="1:24" ht="24.95" customHeight="1" thickBot="1" x14ac:dyDescent="0.3">
      <c r="A20" s="50"/>
      <c r="B20" s="149" t="s">
        <v>55</v>
      </c>
      <c r="C20" s="150"/>
      <c r="D20" s="150"/>
      <c r="E20" s="150"/>
      <c r="F20" s="150"/>
      <c r="G20" s="150"/>
      <c r="H20" s="150"/>
      <c r="I20" s="150"/>
      <c r="J20" s="150"/>
      <c r="K20" s="27"/>
      <c r="L20" s="27"/>
      <c r="M20" s="27"/>
      <c r="N20" s="27"/>
      <c r="O20" s="27" t="s">
        <v>19</v>
      </c>
      <c r="P20" s="27" t="s">
        <v>19</v>
      </c>
      <c r="Q20" s="27"/>
      <c r="R20" s="27" t="s">
        <v>19</v>
      </c>
      <c r="S20" s="27" t="s">
        <v>19</v>
      </c>
      <c r="T20" s="27" t="s">
        <v>19</v>
      </c>
      <c r="U20" s="65">
        <f t="shared" si="3"/>
        <v>0</v>
      </c>
      <c r="V20" s="63"/>
      <c r="W20" s="51"/>
      <c r="X20" s="52"/>
    </row>
    <row r="21" spans="1:24" ht="24.95" customHeight="1" thickBot="1" x14ac:dyDescent="0.3">
      <c r="A21" s="50"/>
      <c r="B21" s="149" t="s">
        <v>56</v>
      </c>
      <c r="C21" s="150"/>
      <c r="D21" s="150"/>
      <c r="E21" s="150"/>
      <c r="F21" s="150"/>
      <c r="G21" s="150"/>
      <c r="H21" s="150"/>
      <c r="I21" s="150"/>
      <c r="J21" s="150"/>
      <c r="K21" s="27"/>
      <c r="L21" s="27"/>
      <c r="M21" s="27"/>
      <c r="N21" s="27"/>
      <c r="O21" s="27"/>
      <c r="P21" s="27" t="s">
        <v>19</v>
      </c>
      <c r="Q21" s="27"/>
      <c r="R21" s="27"/>
      <c r="S21" s="27"/>
      <c r="T21" s="27" t="s">
        <v>19</v>
      </c>
      <c r="U21" s="65">
        <f t="shared" ref="U21" si="4">SUM(K21:T21)</f>
        <v>0</v>
      </c>
      <c r="V21" s="63"/>
      <c r="W21" s="51"/>
      <c r="X21" s="52"/>
    </row>
    <row r="22" spans="1:24" ht="24.95" customHeight="1" thickBot="1" x14ac:dyDescent="0.3">
      <c r="A22" s="50"/>
      <c r="B22" s="149" t="s">
        <v>57</v>
      </c>
      <c r="C22" s="150"/>
      <c r="D22" s="150"/>
      <c r="E22" s="150"/>
      <c r="F22" s="150"/>
      <c r="G22" s="150"/>
      <c r="H22" s="150"/>
      <c r="I22" s="150"/>
      <c r="J22" s="150"/>
      <c r="K22" s="27"/>
      <c r="L22" s="27"/>
      <c r="M22" s="27"/>
      <c r="N22" s="27"/>
      <c r="O22" s="27"/>
      <c r="P22" s="27" t="s">
        <v>19</v>
      </c>
      <c r="Q22" s="27"/>
      <c r="R22" s="27"/>
      <c r="S22" s="27"/>
      <c r="T22" s="27" t="s">
        <v>19</v>
      </c>
      <c r="U22" s="65">
        <f t="shared" si="3"/>
        <v>0</v>
      </c>
      <c r="V22" s="63"/>
      <c r="W22" s="51"/>
      <c r="X22" s="52"/>
    </row>
    <row r="23" spans="1:24" ht="24.95" customHeight="1" thickBot="1" x14ac:dyDescent="0.3">
      <c r="A23" s="50"/>
      <c r="B23" s="173" t="s">
        <v>78</v>
      </c>
      <c r="C23" s="173"/>
      <c r="D23" s="173"/>
      <c r="E23" s="173"/>
      <c r="F23" s="173"/>
      <c r="G23" s="173"/>
      <c r="H23" s="173"/>
      <c r="I23" s="173"/>
      <c r="J23" s="173"/>
      <c r="K23" s="173"/>
      <c r="L23" s="173"/>
      <c r="M23" s="173"/>
      <c r="N23" s="173"/>
      <c r="O23" s="173"/>
      <c r="P23" s="173"/>
      <c r="Q23" s="173"/>
      <c r="R23" s="173"/>
      <c r="S23" s="173"/>
      <c r="T23" s="173"/>
      <c r="U23" s="56">
        <f>SUM(U24:U28)</f>
        <v>0</v>
      </c>
      <c r="V23" s="57" t="e">
        <f>(U23/U44)</f>
        <v>#DIV/0!</v>
      </c>
      <c r="W23" s="58"/>
      <c r="X23" s="59"/>
    </row>
    <row r="24" spans="1:24" ht="24.95" customHeight="1" thickBot="1" x14ac:dyDescent="0.3">
      <c r="A24" s="50"/>
      <c r="B24" s="149" t="s">
        <v>58</v>
      </c>
      <c r="C24" s="150"/>
      <c r="D24" s="150"/>
      <c r="E24" s="150"/>
      <c r="F24" s="150"/>
      <c r="G24" s="150"/>
      <c r="H24" s="150"/>
      <c r="I24" s="150"/>
      <c r="J24" s="150"/>
      <c r="K24" s="29"/>
      <c r="L24" s="29"/>
      <c r="M24" s="29"/>
      <c r="N24" s="29" t="s">
        <v>19</v>
      </c>
      <c r="O24" s="29"/>
      <c r="P24" s="29"/>
      <c r="Q24" s="29"/>
      <c r="R24" s="29"/>
      <c r="S24" s="29"/>
      <c r="T24" s="29"/>
      <c r="U24" s="64">
        <f t="shared" ref="U24:U44" si="5">SUM(K24:T24)</f>
        <v>0</v>
      </c>
      <c r="V24" s="63"/>
      <c r="W24" s="51"/>
      <c r="X24" s="52"/>
    </row>
    <row r="25" spans="1:24" ht="24.95" customHeight="1" thickBot="1" x14ac:dyDescent="0.3">
      <c r="A25" s="50"/>
      <c r="B25" s="149" t="s">
        <v>59</v>
      </c>
      <c r="C25" s="150"/>
      <c r="D25" s="150"/>
      <c r="E25" s="150"/>
      <c r="F25" s="150"/>
      <c r="G25" s="150"/>
      <c r="H25" s="150"/>
      <c r="I25" s="150"/>
      <c r="J25" s="150"/>
      <c r="K25" s="27"/>
      <c r="L25" s="27"/>
      <c r="M25" s="27"/>
      <c r="N25" s="27"/>
      <c r="O25" s="27"/>
      <c r="P25" s="27"/>
      <c r="Q25" s="27"/>
      <c r="R25" s="27"/>
      <c r="S25" s="27"/>
      <c r="T25" s="27"/>
      <c r="U25" s="65">
        <f t="shared" ref="U25:U28" si="6">SUM(K25:T25)</f>
        <v>0</v>
      </c>
      <c r="V25" s="63"/>
      <c r="W25" s="51"/>
      <c r="X25" s="52"/>
    </row>
    <row r="26" spans="1:24" ht="24.95" customHeight="1" thickBot="1" x14ac:dyDescent="0.3">
      <c r="A26" s="50"/>
      <c r="B26" s="149" t="s">
        <v>60</v>
      </c>
      <c r="C26" s="150"/>
      <c r="D26" s="150"/>
      <c r="E26" s="150"/>
      <c r="F26" s="150"/>
      <c r="G26" s="150"/>
      <c r="H26" s="150"/>
      <c r="I26" s="150"/>
      <c r="J26" s="150"/>
      <c r="K26" s="27"/>
      <c r="L26" s="27"/>
      <c r="M26" s="27"/>
      <c r="N26" s="27"/>
      <c r="O26" s="27"/>
      <c r="P26" s="27"/>
      <c r="Q26" s="27"/>
      <c r="R26" s="27"/>
      <c r="S26" s="27"/>
      <c r="T26" s="27"/>
      <c r="U26" s="65">
        <f t="shared" si="6"/>
        <v>0</v>
      </c>
      <c r="V26" s="63"/>
      <c r="W26" s="51"/>
      <c r="X26" s="52"/>
    </row>
    <row r="27" spans="1:24" ht="24.95" customHeight="1" thickBot="1" x14ac:dyDescent="0.3">
      <c r="A27" s="50"/>
      <c r="B27" s="149" t="s">
        <v>61</v>
      </c>
      <c r="C27" s="150"/>
      <c r="D27" s="150"/>
      <c r="E27" s="150"/>
      <c r="F27" s="150"/>
      <c r="G27" s="150"/>
      <c r="H27" s="150"/>
      <c r="I27" s="150"/>
      <c r="J27" s="150"/>
      <c r="K27" s="27"/>
      <c r="L27" s="27"/>
      <c r="M27" s="27"/>
      <c r="N27" s="27"/>
      <c r="O27" s="27"/>
      <c r="P27" s="27"/>
      <c r="Q27" s="27"/>
      <c r="R27" s="27"/>
      <c r="S27" s="27"/>
      <c r="T27" s="27"/>
      <c r="U27" s="65">
        <f t="shared" si="6"/>
        <v>0</v>
      </c>
      <c r="V27" s="63"/>
      <c r="W27" s="51"/>
      <c r="X27" s="52"/>
    </row>
    <row r="28" spans="1:24" ht="24.95" customHeight="1" thickBot="1" x14ac:dyDescent="0.3">
      <c r="A28" s="50"/>
      <c r="B28" s="149" t="s">
        <v>62</v>
      </c>
      <c r="C28" s="150"/>
      <c r="D28" s="150"/>
      <c r="E28" s="150"/>
      <c r="F28" s="150"/>
      <c r="G28" s="150"/>
      <c r="H28" s="150"/>
      <c r="I28" s="150"/>
      <c r="J28" s="150"/>
      <c r="K28" s="27"/>
      <c r="L28" s="27"/>
      <c r="M28" s="27"/>
      <c r="N28" s="27"/>
      <c r="O28" s="27"/>
      <c r="P28" s="27"/>
      <c r="Q28" s="27"/>
      <c r="R28" s="27"/>
      <c r="S28" s="27"/>
      <c r="T28" s="27"/>
      <c r="U28" s="65">
        <f t="shared" si="6"/>
        <v>0</v>
      </c>
      <c r="V28" s="63"/>
      <c r="W28" s="51"/>
      <c r="X28" s="52"/>
    </row>
    <row r="29" spans="1:24" ht="24.95" customHeight="1" thickBot="1" x14ac:dyDescent="0.3">
      <c r="A29" s="50"/>
      <c r="B29" s="173" t="s">
        <v>79</v>
      </c>
      <c r="C29" s="173"/>
      <c r="D29" s="173"/>
      <c r="E29" s="173"/>
      <c r="F29" s="173"/>
      <c r="G29" s="173"/>
      <c r="H29" s="173"/>
      <c r="I29" s="173"/>
      <c r="J29" s="173"/>
      <c r="K29" s="173"/>
      <c r="L29" s="173"/>
      <c r="M29" s="173"/>
      <c r="N29" s="173"/>
      <c r="O29" s="173"/>
      <c r="P29" s="173"/>
      <c r="Q29" s="173"/>
      <c r="R29" s="173"/>
      <c r="S29" s="173"/>
      <c r="T29" s="173"/>
      <c r="U29" s="56">
        <f>SUM(U30:U32)</f>
        <v>0</v>
      </c>
      <c r="V29" s="57" t="e">
        <f>(U29/U44)</f>
        <v>#DIV/0!</v>
      </c>
      <c r="W29" s="58"/>
      <c r="X29" s="59"/>
    </row>
    <row r="30" spans="1:24" ht="24.95" customHeight="1" thickBot="1" x14ac:dyDescent="0.3">
      <c r="A30" s="50"/>
      <c r="B30" s="149" t="s">
        <v>63</v>
      </c>
      <c r="C30" s="150"/>
      <c r="D30" s="150"/>
      <c r="E30" s="150"/>
      <c r="F30" s="150"/>
      <c r="G30" s="150"/>
      <c r="H30" s="150"/>
      <c r="I30" s="150"/>
      <c r="J30" s="150"/>
      <c r="K30" s="29"/>
      <c r="L30" s="29"/>
      <c r="M30" s="29"/>
      <c r="N30" s="29" t="s">
        <v>19</v>
      </c>
      <c r="O30" s="29"/>
      <c r="P30" s="29"/>
      <c r="Q30" s="29"/>
      <c r="R30" s="29"/>
      <c r="S30" s="29"/>
      <c r="T30" s="29"/>
      <c r="U30" s="64">
        <f t="shared" ref="U30:U31" si="7">SUM(K30:T30)</f>
        <v>0</v>
      </c>
      <c r="V30" s="63"/>
      <c r="W30" s="51"/>
      <c r="X30" s="52"/>
    </row>
    <row r="31" spans="1:24" ht="24.95" customHeight="1" thickBot="1" x14ac:dyDescent="0.3">
      <c r="A31" s="50"/>
      <c r="B31" s="149" t="s">
        <v>64</v>
      </c>
      <c r="C31" s="150"/>
      <c r="D31" s="150"/>
      <c r="E31" s="150"/>
      <c r="F31" s="150"/>
      <c r="G31" s="150"/>
      <c r="H31" s="150"/>
      <c r="I31" s="150"/>
      <c r="J31" s="150"/>
      <c r="K31" s="28"/>
      <c r="L31" s="28"/>
      <c r="M31" s="28"/>
      <c r="N31" s="28"/>
      <c r="O31" s="28"/>
      <c r="P31" s="28"/>
      <c r="Q31" s="28"/>
      <c r="R31" s="28"/>
      <c r="S31" s="28"/>
      <c r="T31" s="28"/>
      <c r="U31" s="62">
        <f t="shared" si="7"/>
        <v>0</v>
      </c>
      <c r="V31" s="63"/>
      <c r="W31" s="51"/>
      <c r="X31" s="52"/>
    </row>
    <row r="32" spans="1:24" ht="24.95" customHeight="1" thickBot="1" x14ac:dyDescent="0.3">
      <c r="A32" s="50"/>
      <c r="B32" s="149" t="s">
        <v>65</v>
      </c>
      <c r="C32" s="150"/>
      <c r="D32" s="150"/>
      <c r="E32" s="150"/>
      <c r="F32" s="150"/>
      <c r="G32" s="150"/>
      <c r="H32" s="150"/>
      <c r="I32" s="150"/>
      <c r="J32" s="150"/>
      <c r="K32" s="28"/>
      <c r="L32" s="28"/>
      <c r="M32" s="28"/>
      <c r="N32" s="28"/>
      <c r="O32" s="28"/>
      <c r="P32" s="28"/>
      <c r="Q32" s="28"/>
      <c r="R32" s="28"/>
      <c r="S32" s="28"/>
      <c r="T32" s="28"/>
      <c r="U32" s="62">
        <f t="shared" ref="U32" si="8">SUM(K32:T32)</f>
        <v>0</v>
      </c>
      <c r="V32" s="63"/>
      <c r="W32" s="51"/>
      <c r="X32" s="52"/>
    </row>
    <row r="33" spans="1:24" ht="24.95" customHeight="1" thickBot="1" x14ac:dyDescent="0.3">
      <c r="A33" s="50"/>
      <c r="B33" s="173" t="s">
        <v>80</v>
      </c>
      <c r="C33" s="173"/>
      <c r="D33" s="173"/>
      <c r="E33" s="173"/>
      <c r="F33" s="173"/>
      <c r="G33" s="173"/>
      <c r="H33" s="173"/>
      <c r="I33" s="173"/>
      <c r="J33" s="173"/>
      <c r="K33" s="173"/>
      <c r="L33" s="173"/>
      <c r="M33" s="173"/>
      <c r="N33" s="173"/>
      <c r="O33" s="173"/>
      <c r="P33" s="173"/>
      <c r="Q33" s="173"/>
      <c r="R33" s="173"/>
      <c r="S33" s="173"/>
      <c r="T33" s="173"/>
      <c r="U33" s="56">
        <f>SUM(U34:U43)</f>
        <v>0</v>
      </c>
      <c r="V33" s="57" t="e">
        <f>(U33/U44)</f>
        <v>#DIV/0!</v>
      </c>
      <c r="W33" s="58"/>
      <c r="X33" s="59"/>
    </row>
    <row r="34" spans="1:24" ht="24.95" customHeight="1" thickBot="1" x14ac:dyDescent="0.3">
      <c r="A34" s="50"/>
      <c r="B34" s="149" t="s">
        <v>66</v>
      </c>
      <c r="C34" s="150"/>
      <c r="D34" s="150"/>
      <c r="E34" s="150"/>
      <c r="F34" s="150"/>
      <c r="G34" s="150"/>
      <c r="H34" s="150"/>
      <c r="I34" s="150"/>
      <c r="J34" s="150"/>
      <c r="K34" s="29"/>
      <c r="L34" s="29"/>
      <c r="M34" s="29"/>
      <c r="N34" s="29" t="s">
        <v>19</v>
      </c>
      <c r="O34" s="29"/>
      <c r="P34" s="29"/>
      <c r="Q34" s="29"/>
      <c r="R34" s="29"/>
      <c r="S34" s="29"/>
      <c r="T34" s="29"/>
      <c r="U34" s="64">
        <f t="shared" si="5"/>
        <v>0</v>
      </c>
      <c r="V34" s="63"/>
      <c r="W34" s="51"/>
      <c r="X34" s="52"/>
    </row>
    <row r="35" spans="1:24" ht="24.95" customHeight="1" thickBot="1" x14ac:dyDescent="0.3">
      <c r="A35" s="50"/>
      <c r="B35" s="149" t="s">
        <v>67</v>
      </c>
      <c r="C35" s="150"/>
      <c r="D35" s="150"/>
      <c r="E35" s="150"/>
      <c r="F35" s="150"/>
      <c r="G35" s="150"/>
      <c r="H35" s="150"/>
      <c r="I35" s="150"/>
      <c r="J35" s="150"/>
      <c r="K35" s="28"/>
      <c r="L35" s="28"/>
      <c r="M35" s="28"/>
      <c r="N35" s="28"/>
      <c r="O35" s="28"/>
      <c r="P35" s="28"/>
      <c r="Q35" s="28"/>
      <c r="R35" s="28"/>
      <c r="S35" s="28"/>
      <c r="T35" s="28"/>
      <c r="U35" s="62">
        <f t="shared" ref="U35:U36" si="9">SUM(K35:T35)</f>
        <v>0</v>
      </c>
      <c r="V35" s="63"/>
      <c r="W35" s="51"/>
      <c r="X35" s="52"/>
    </row>
    <row r="36" spans="1:24" ht="24.95" customHeight="1" thickBot="1" x14ac:dyDescent="0.3">
      <c r="A36" s="50"/>
      <c r="B36" s="149" t="s">
        <v>68</v>
      </c>
      <c r="C36" s="150"/>
      <c r="D36" s="150"/>
      <c r="E36" s="150"/>
      <c r="F36" s="150"/>
      <c r="G36" s="150"/>
      <c r="H36" s="150"/>
      <c r="I36" s="150"/>
      <c r="J36" s="150"/>
      <c r="K36" s="28"/>
      <c r="L36" s="28"/>
      <c r="M36" s="28"/>
      <c r="N36" s="28"/>
      <c r="O36" s="28"/>
      <c r="P36" s="28"/>
      <c r="Q36" s="28"/>
      <c r="R36" s="28"/>
      <c r="S36" s="28"/>
      <c r="T36" s="28"/>
      <c r="U36" s="62">
        <f t="shared" si="9"/>
        <v>0</v>
      </c>
      <c r="V36" s="63"/>
      <c r="W36" s="51"/>
      <c r="X36" s="52"/>
    </row>
    <row r="37" spans="1:24" ht="24.95" customHeight="1" thickBot="1" x14ac:dyDescent="0.3">
      <c r="A37" s="50"/>
      <c r="B37" s="149" t="s">
        <v>69</v>
      </c>
      <c r="C37" s="150"/>
      <c r="D37" s="150"/>
      <c r="E37" s="150"/>
      <c r="F37" s="150"/>
      <c r="G37" s="150"/>
      <c r="H37" s="150"/>
      <c r="I37" s="150"/>
      <c r="J37" s="150"/>
      <c r="K37" s="28"/>
      <c r="L37" s="28"/>
      <c r="M37" s="28"/>
      <c r="N37" s="28"/>
      <c r="O37" s="28"/>
      <c r="P37" s="28"/>
      <c r="Q37" s="28"/>
      <c r="R37" s="28"/>
      <c r="S37" s="28"/>
      <c r="T37" s="28"/>
      <c r="U37" s="62">
        <f t="shared" si="5"/>
        <v>0</v>
      </c>
      <c r="V37" s="63"/>
      <c r="W37" s="51"/>
      <c r="X37" s="52"/>
    </row>
    <row r="38" spans="1:24" ht="24.95" customHeight="1" thickBot="1" x14ac:dyDescent="0.3">
      <c r="A38" s="50"/>
      <c r="B38" s="149" t="s">
        <v>70</v>
      </c>
      <c r="C38" s="150"/>
      <c r="D38" s="150"/>
      <c r="E38" s="150"/>
      <c r="F38" s="150"/>
      <c r="G38" s="150"/>
      <c r="H38" s="150"/>
      <c r="I38" s="150"/>
      <c r="J38" s="150"/>
      <c r="K38" s="28"/>
      <c r="L38" s="28"/>
      <c r="M38" s="28"/>
      <c r="N38" s="28"/>
      <c r="O38" s="28"/>
      <c r="P38" s="28"/>
      <c r="Q38" s="28"/>
      <c r="R38" s="28"/>
      <c r="S38" s="28"/>
      <c r="T38" s="28"/>
      <c r="U38" s="62">
        <f t="shared" si="5"/>
        <v>0</v>
      </c>
      <c r="V38" s="63"/>
      <c r="W38" s="51"/>
      <c r="X38" s="52"/>
    </row>
    <row r="39" spans="1:24" ht="24.95" customHeight="1" thickBot="1" x14ac:dyDescent="0.3">
      <c r="A39" s="50"/>
      <c r="B39" s="149" t="s">
        <v>71</v>
      </c>
      <c r="C39" s="150"/>
      <c r="D39" s="150"/>
      <c r="E39" s="150"/>
      <c r="F39" s="150"/>
      <c r="G39" s="150"/>
      <c r="H39" s="150"/>
      <c r="I39" s="150"/>
      <c r="J39" s="150"/>
      <c r="K39" s="28"/>
      <c r="L39" s="28"/>
      <c r="M39" s="28"/>
      <c r="N39" s="28"/>
      <c r="O39" s="28"/>
      <c r="P39" s="28"/>
      <c r="Q39" s="28"/>
      <c r="R39" s="28"/>
      <c r="S39" s="28"/>
      <c r="T39" s="28"/>
      <c r="U39" s="62">
        <f t="shared" ref="U39:U40" si="10">SUM(K39:T39)</f>
        <v>0</v>
      </c>
      <c r="V39" s="63"/>
      <c r="W39" s="51"/>
      <c r="X39" s="52"/>
    </row>
    <row r="40" spans="1:24" ht="24.95" customHeight="1" thickBot="1" x14ac:dyDescent="0.3">
      <c r="A40" s="50"/>
      <c r="B40" s="149" t="s">
        <v>72</v>
      </c>
      <c r="C40" s="150"/>
      <c r="D40" s="150"/>
      <c r="E40" s="150"/>
      <c r="F40" s="150"/>
      <c r="G40" s="150"/>
      <c r="H40" s="150"/>
      <c r="I40" s="150"/>
      <c r="J40" s="150"/>
      <c r="K40" s="28"/>
      <c r="L40" s="28"/>
      <c r="M40" s="28"/>
      <c r="N40" s="28"/>
      <c r="O40" s="28"/>
      <c r="P40" s="28"/>
      <c r="Q40" s="28"/>
      <c r="R40" s="28"/>
      <c r="S40" s="28"/>
      <c r="T40" s="28"/>
      <c r="U40" s="62">
        <f t="shared" si="10"/>
        <v>0</v>
      </c>
      <c r="V40" s="63"/>
      <c r="W40" s="51"/>
      <c r="X40" s="52"/>
    </row>
    <row r="41" spans="1:24" ht="24.95" customHeight="1" thickBot="1" x14ac:dyDescent="0.3">
      <c r="A41" s="50"/>
      <c r="B41" s="149" t="s">
        <v>73</v>
      </c>
      <c r="C41" s="150"/>
      <c r="D41" s="150"/>
      <c r="E41" s="150"/>
      <c r="F41" s="150"/>
      <c r="G41" s="150"/>
      <c r="H41" s="150"/>
      <c r="I41" s="150"/>
      <c r="J41" s="150"/>
      <c r="K41" s="28"/>
      <c r="L41" s="28"/>
      <c r="M41" s="28"/>
      <c r="N41" s="28" t="s">
        <v>19</v>
      </c>
      <c r="O41" s="28"/>
      <c r="P41" s="28"/>
      <c r="Q41" s="28"/>
      <c r="R41" s="28"/>
      <c r="S41" s="28"/>
      <c r="T41" s="28"/>
      <c r="U41" s="62">
        <f t="shared" si="5"/>
        <v>0</v>
      </c>
      <c r="V41" s="63"/>
      <c r="W41" s="51"/>
      <c r="X41" s="52"/>
    </row>
    <row r="42" spans="1:24" ht="24.95" customHeight="1" thickBot="1" x14ac:dyDescent="0.3">
      <c r="A42" s="50"/>
      <c r="B42" s="149" t="s">
        <v>74</v>
      </c>
      <c r="C42" s="150"/>
      <c r="D42" s="150"/>
      <c r="E42" s="150"/>
      <c r="F42" s="150"/>
      <c r="G42" s="150"/>
      <c r="H42" s="150"/>
      <c r="I42" s="150"/>
      <c r="J42" s="150"/>
      <c r="K42" s="28"/>
      <c r="L42" s="28"/>
      <c r="M42" s="28"/>
      <c r="N42" s="28"/>
      <c r="O42" s="28"/>
      <c r="P42" s="28"/>
      <c r="Q42" s="28"/>
      <c r="R42" s="28"/>
      <c r="S42" s="28"/>
      <c r="T42" s="28"/>
      <c r="U42" s="62">
        <f t="shared" ref="U42" si="11">SUM(K42:T42)</f>
        <v>0</v>
      </c>
      <c r="V42" s="63"/>
      <c r="W42" s="51"/>
      <c r="X42" s="52"/>
    </row>
    <row r="43" spans="1:24" ht="24.95" customHeight="1" thickBot="1" x14ac:dyDescent="0.3">
      <c r="A43" s="50"/>
      <c r="B43" s="149" t="s">
        <v>75</v>
      </c>
      <c r="C43" s="150"/>
      <c r="D43" s="150"/>
      <c r="E43" s="150"/>
      <c r="F43" s="150"/>
      <c r="G43" s="150"/>
      <c r="H43" s="150"/>
      <c r="I43" s="150"/>
      <c r="J43" s="150"/>
      <c r="K43" s="28"/>
      <c r="L43" s="28"/>
      <c r="M43" s="28"/>
      <c r="N43" s="28"/>
      <c r="O43" s="28"/>
      <c r="P43" s="28"/>
      <c r="Q43" s="28"/>
      <c r="R43" s="28"/>
      <c r="S43" s="28"/>
      <c r="T43" s="28"/>
      <c r="U43" s="62">
        <f t="shared" si="5"/>
        <v>0</v>
      </c>
      <c r="V43" s="63"/>
      <c r="W43" s="51"/>
      <c r="X43" s="52"/>
    </row>
    <row r="44" spans="1:24" ht="24.95" customHeight="1" thickBot="1" x14ac:dyDescent="0.3">
      <c r="A44" s="66"/>
      <c r="B44" s="182" t="s">
        <v>25</v>
      </c>
      <c r="C44" s="182"/>
      <c r="D44" s="182"/>
      <c r="E44" s="182"/>
      <c r="F44" s="182"/>
      <c r="G44" s="182"/>
      <c r="H44" s="182"/>
      <c r="I44" s="182"/>
      <c r="J44" s="182"/>
      <c r="K44" s="67">
        <f t="shared" ref="K44:T44" si="12">SUM(K11:K43)</f>
        <v>0</v>
      </c>
      <c r="L44" s="67">
        <f t="shared" si="12"/>
        <v>0</v>
      </c>
      <c r="M44" s="67">
        <f t="shared" si="12"/>
        <v>0</v>
      </c>
      <c r="N44" s="67">
        <f t="shared" si="12"/>
        <v>0</v>
      </c>
      <c r="O44" s="67">
        <f t="shared" si="12"/>
        <v>0</v>
      </c>
      <c r="P44" s="67">
        <f t="shared" si="12"/>
        <v>0</v>
      </c>
      <c r="Q44" s="67">
        <f t="shared" si="12"/>
        <v>0</v>
      </c>
      <c r="R44" s="67">
        <f t="shared" si="12"/>
        <v>0</v>
      </c>
      <c r="S44" s="67">
        <f t="shared" si="12"/>
        <v>0</v>
      </c>
      <c r="T44" s="67">
        <f t="shared" si="12"/>
        <v>0</v>
      </c>
      <c r="U44" s="68">
        <f t="shared" si="5"/>
        <v>0</v>
      </c>
      <c r="V44" s="57" t="e">
        <f>SUM(V10:V43)</f>
        <v>#DIV/0!</v>
      </c>
      <c r="W44" s="58"/>
      <c r="X44" s="59"/>
    </row>
    <row r="45" spans="1:24" ht="24.95" customHeight="1" thickBot="1" x14ac:dyDescent="0.3">
      <c r="A45" s="66"/>
      <c r="B45" s="208" t="s">
        <v>39</v>
      </c>
      <c r="C45" s="209"/>
      <c r="D45" s="209"/>
      <c r="E45" s="209"/>
      <c r="F45" s="209"/>
      <c r="G45" s="209"/>
      <c r="H45" s="209"/>
      <c r="I45" s="209"/>
      <c r="J45" s="209"/>
      <c r="K45" s="209"/>
      <c r="L45" s="209"/>
      <c r="M45" s="209"/>
      <c r="N45" s="209"/>
      <c r="O45" s="209"/>
      <c r="P45" s="209"/>
      <c r="Q45" s="209"/>
      <c r="R45" s="209"/>
      <c r="S45" s="209"/>
      <c r="T45" s="209"/>
      <c r="U45" s="56">
        <f>U46</f>
        <v>0</v>
      </c>
      <c r="V45" s="105" t="e">
        <f>U45/U44</f>
        <v>#DIV/0!</v>
      </c>
      <c r="W45" s="58"/>
      <c r="X45" s="59"/>
    </row>
    <row r="46" spans="1:24" ht="24.95" customHeight="1" thickBot="1" x14ac:dyDescent="0.3">
      <c r="A46" s="50"/>
      <c r="B46" s="149" t="s">
        <v>41</v>
      </c>
      <c r="C46" s="150"/>
      <c r="D46" s="150"/>
      <c r="E46" s="150"/>
      <c r="F46" s="150"/>
      <c r="G46" s="150"/>
      <c r="H46" s="150"/>
      <c r="I46" s="150"/>
      <c r="J46" s="150"/>
      <c r="K46" s="29"/>
      <c r="L46" s="29"/>
      <c r="M46" s="29"/>
      <c r="N46" s="29" t="s">
        <v>19</v>
      </c>
      <c r="O46" s="29"/>
      <c r="P46" s="29"/>
      <c r="Q46" s="29"/>
      <c r="R46" s="29"/>
      <c r="S46" s="29"/>
      <c r="T46" s="29"/>
      <c r="U46" s="64">
        <f t="shared" ref="U46" si="13">SUM(K46:T46)</f>
        <v>0</v>
      </c>
      <c r="V46" s="63"/>
      <c r="W46" s="51"/>
      <c r="X46" s="52"/>
    </row>
    <row r="47" spans="1:24" ht="24.95" customHeight="1" thickBot="1" x14ac:dyDescent="0.3">
      <c r="A47" s="50"/>
      <c r="B47" s="183" t="s">
        <v>26</v>
      </c>
      <c r="C47" s="184"/>
      <c r="D47" s="184"/>
      <c r="E47" s="184"/>
      <c r="F47" s="184"/>
      <c r="G47" s="184"/>
      <c r="H47" s="184"/>
      <c r="I47" s="184"/>
      <c r="J47" s="184"/>
      <c r="K47" s="184"/>
      <c r="L47" s="184"/>
      <c r="M47" s="184"/>
      <c r="N47" s="184"/>
      <c r="O47" s="184"/>
      <c r="P47" s="184"/>
      <c r="Q47" s="184"/>
      <c r="R47" s="184"/>
      <c r="S47" s="184"/>
      <c r="T47" s="184"/>
      <c r="U47" s="184"/>
      <c r="V47" s="185"/>
      <c r="W47" s="51"/>
      <c r="X47" s="52"/>
    </row>
    <row r="48" spans="1:24" ht="24.95" customHeight="1" thickBot="1" x14ac:dyDescent="0.3">
      <c r="A48" s="50"/>
      <c r="B48" s="175" t="s">
        <v>27</v>
      </c>
      <c r="C48" s="176"/>
      <c r="D48" s="176"/>
      <c r="E48" s="176"/>
      <c r="F48" s="176"/>
      <c r="G48" s="176"/>
      <c r="H48" s="176"/>
      <c r="I48" s="176"/>
      <c r="J48" s="176"/>
      <c r="K48" s="31"/>
      <c r="L48" s="31"/>
      <c r="M48" s="31"/>
      <c r="N48" s="31" t="s">
        <v>19</v>
      </c>
      <c r="O48" s="31" t="s">
        <v>19</v>
      </c>
      <c r="P48" s="31" t="s">
        <v>19</v>
      </c>
      <c r="Q48" s="31" t="s">
        <v>19</v>
      </c>
      <c r="R48" s="31" t="s">
        <v>19</v>
      </c>
      <c r="S48" s="31" t="s">
        <v>19</v>
      </c>
      <c r="T48" s="31" t="s">
        <v>19</v>
      </c>
      <c r="U48" s="69">
        <f>SUM(K48:T48)</f>
        <v>0</v>
      </c>
      <c r="V48" s="70" t="e">
        <f>U48/U44</f>
        <v>#DIV/0!</v>
      </c>
      <c r="W48" s="58"/>
      <c r="X48" s="59"/>
    </row>
    <row r="49" spans="1:24" ht="15.75" thickBot="1" x14ac:dyDescent="0.3">
      <c r="A49" s="66"/>
      <c r="B49" s="71"/>
      <c r="C49" s="71"/>
      <c r="D49" s="71"/>
      <c r="E49" s="71"/>
      <c r="F49" s="72"/>
      <c r="G49" s="72"/>
      <c r="H49" s="51"/>
      <c r="I49" s="43"/>
      <c r="J49" s="72"/>
      <c r="K49" s="72"/>
      <c r="L49" s="72"/>
      <c r="M49" s="72"/>
      <c r="N49" s="46"/>
      <c r="O49" s="46"/>
      <c r="P49" s="72"/>
      <c r="Q49" s="72"/>
      <c r="R49" s="72"/>
      <c r="S49" s="72"/>
      <c r="T49" s="51"/>
      <c r="U49" s="73"/>
      <c r="V49" s="51"/>
      <c r="W49" s="51"/>
      <c r="X49" s="52"/>
    </row>
    <row r="50" spans="1:24" ht="18.75" thickBot="1" x14ac:dyDescent="0.3">
      <c r="A50" s="74"/>
      <c r="B50" s="177" t="s">
        <v>28</v>
      </c>
      <c r="C50" s="178"/>
      <c r="D50" s="178"/>
      <c r="E50" s="178"/>
      <c r="F50" s="178"/>
      <c r="G50" s="178"/>
      <c r="H50" s="179"/>
      <c r="I50" s="180">
        <f>Jaarplanning!L17</f>
        <v>0</v>
      </c>
      <c r="J50" s="181"/>
      <c r="K50" s="75"/>
      <c r="L50" s="177" t="s">
        <v>29</v>
      </c>
      <c r="M50" s="178"/>
      <c r="N50" s="178"/>
      <c r="O50" s="178"/>
      <c r="P50" s="178"/>
      <c r="Q50" s="179"/>
      <c r="R50" s="180">
        <f>U44</f>
        <v>0</v>
      </c>
      <c r="S50" s="181"/>
      <c r="T50" s="76"/>
      <c r="U50" s="94" t="s">
        <v>30</v>
      </c>
      <c r="V50" s="77">
        <f>R50-I50</f>
        <v>0</v>
      </c>
      <c r="W50" s="58"/>
      <c r="X50" s="59"/>
    </row>
    <row r="51" spans="1:24" ht="15.75" thickBot="1" x14ac:dyDescent="0.3">
      <c r="A51" s="78"/>
      <c r="B51" s="79"/>
      <c r="C51" s="79"/>
      <c r="D51" s="79"/>
      <c r="E51" s="79"/>
      <c r="F51" s="79"/>
      <c r="G51" s="79"/>
      <c r="H51" s="79"/>
      <c r="I51" s="79"/>
      <c r="J51" s="79"/>
      <c r="K51" s="80"/>
      <c r="L51" s="79"/>
      <c r="M51" s="79"/>
      <c r="N51" s="79"/>
      <c r="O51" s="79"/>
      <c r="P51" s="79"/>
      <c r="Q51" s="79"/>
      <c r="R51" s="79"/>
      <c r="S51" s="79"/>
      <c r="T51" s="72"/>
      <c r="U51" s="79"/>
      <c r="V51" s="79"/>
      <c r="W51" s="51"/>
      <c r="X51" s="52"/>
    </row>
    <row r="52" spans="1:24" x14ac:dyDescent="0.25">
      <c r="A52" s="186" t="s">
        <v>31</v>
      </c>
      <c r="B52" s="187"/>
      <c r="C52" s="187"/>
      <c r="D52" s="187"/>
      <c r="E52" s="187"/>
      <c r="F52" s="188"/>
      <c r="G52" s="192"/>
      <c r="H52" s="193"/>
      <c r="I52" s="193"/>
      <c r="J52" s="193"/>
      <c r="K52" s="193"/>
      <c r="L52" s="193"/>
      <c r="M52" s="193"/>
      <c r="N52" s="193"/>
      <c r="O52" s="193"/>
      <c r="P52" s="193"/>
      <c r="Q52" s="193"/>
      <c r="R52" s="193"/>
      <c r="S52" s="193"/>
      <c r="T52" s="193"/>
      <c r="U52" s="193"/>
      <c r="V52" s="193"/>
      <c r="W52" s="193"/>
      <c r="X52" s="194"/>
    </row>
    <row r="53" spans="1:24" ht="49.9" customHeight="1" thickBot="1" x14ac:dyDescent="0.3">
      <c r="A53" s="189"/>
      <c r="B53" s="190"/>
      <c r="C53" s="190"/>
      <c r="D53" s="190"/>
      <c r="E53" s="190"/>
      <c r="F53" s="191"/>
      <c r="G53" s="195"/>
      <c r="H53" s="196"/>
      <c r="I53" s="196"/>
      <c r="J53" s="196"/>
      <c r="K53" s="196"/>
      <c r="L53" s="196"/>
      <c r="M53" s="196"/>
      <c r="N53" s="196"/>
      <c r="O53" s="196"/>
      <c r="P53" s="196"/>
      <c r="Q53" s="196"/>
      <c r="R53" s="196"/>
      <c r="S53" s="196"/>
      <c r="T53" s="196"/>
      <c r="U53" s="196"/>
      <c r="V53" s="196"/>
      <c r="W53" s="196"/>
      <c r="X53" s="197"/>
    </row>
    <row r="54" spans="1:24" ht="15" customHeight="1" thickBot="1" x14ac:dyDescent="0.3">
      <c r="A54" s="186" t="s">
        <v>81</v>
      </c>
      <c r="B54" s="187"/>
      <c r="C54" s="187"/>
      <c r="D54" s="187"/>
      <c r="E54" s="187"/>
      <c r="F54" s="188"/>
      <c r="G54" s="198" t="s">
        <v>82</v>
      </c>
      <c r="H54" s="199"/>
      <c r="I54" s="199"/>
      <c r="J54" s="116" t="s">
        <v>83</v>
      </c>
      <c r="K54" s="200" t="s">
        <v>84</v>
      </c>
      <c r="L54" s="200"/>
      <c r="M54" s="200"/>
      <c r="N54" s="200"/>
      <c r="O54" s="200"/>
      <c r="P54" s="200"/>
      <c r="Q54" s="201" t="s">
        <v>85</v>
      </c>
      <c r="R54" s="201"/>
      <c r="S54" s="201"/>
      <c r="T54" s="201"/>
      <c r="U54" s="201"/>
      <c r="V54" s="201"/>
      <c r="W54" s="201"/>
      <c r="X54" s="202"/>
    </row>
    <row r="55" spans="1:24" ht="30" customHeight="1" thickBot="1" x14ac:dyDescent="0.3">
      <c r="A55" s="189"/>
      <c r="B55" s="190"/>
      <c r="C55" s="190"/>
      <c r="D55" s="190"/>
      <c r="E55" s="190"/>
      <c r="F55" s="191"/>
      <c r="G55" s="203"/>
      <c r="H55" s="204"/>
      <c r="I55" s="204"/>
      <c r="J55" s="117"/>
      <c r="K55" s="205"/>
      <c r="L55" s="205"/>
      <c r="M55" s="205"/>
      <c r="N55" s="205"/>
      <c r="O55" s="205"/>
      <c r="P55" s="205"/>
      <c r="Q55" s="206">
        <f>Jaarplanning!J4</f>
        <v>0</v>
      </c>
      <c r="R55" s="206"/>
      <c r="S55" s="206"/>
      <c r="T55" s="206"/>
      <c r="U55" s="206"/>
      <c r="V55" s="206"/>
      <c r="W55" s="206"/>
      <c r="X55" s="207"/>
    </row>
  </sheetData>
  <sheetProtection password="CCFC" sheet="1" objects="1" scenarios="1"/>
  <mergeCells count="61">
    <mergeCell ref="B12:J12"/>
    <mergeCell ref="B23:T23"/>
    <mergeCell ref="B24:J24"/>
    <mergeCell ref="B30:J30"/>
    <mergeCell ref="B28:J28"/>
    <mergeCell ref="B29:T29"/>
    <mergeCell ref="B31:J31"/>
    <mergeCell ref="B33:T33"/>
    <mergeCell ref="B32:J32"/>
    <mergeCell ref="B13:T13"/>
    <mergeCell ref="B14:J14"/>
    <mergeCell ref="B27:J27"/>
    <mergeCell ref="B18:J18"/>
    <mergeCell ref="B19:J19"/>
    <mergeCell ref="B20:J20"/>
    <mergeCell ref="B22:J22"/>
    <mergeCell ref="B21:J21"/>
    <mergeCell ref="A52:F53"/>
    <mergeCell ref="G52:X53"/>
    <mergeCell ref="A54:F55"/>
    <mergeCell ref="G54:I54"/>
    <mergeCell ref="K54:P54"/>
    <mergeCell ref="Q54:X54"/>
    <mergeCell ref="G55:I55"/>
    <mergeCell ref="K55:P55"/>
    <mergeCell ref="Q55:X55"/>
    <mergeCell ref="B34:J34"/>
    <mergeCell ref="B43:J43"/>
    <mergeCell ref="B44:J44"/>
    <mergeCell ref="B47:V47"/>
    <mergeCell ref="B35:J35"/>
    <mergeCell ref="B36:J36"/>
    <mergeCell ref="B42:J42"/>
    <mergeCell ref="B41:J41"/>
    <mergeCell ref="B39:J39"/>
    <mergeCell ref="B40:J40"/>
    <mergeCell ref="B37:J37"/>
    <mergeCell ref="B38:J38"/>
    <mergeCell ref="B46:J46"/>
    <mergeCell ref="B45:T45"/>
    <mergeCell ref="B48:J48"/>
    <mergeCell ref="B50:H50"/>
    <mergeCell ref="I50:J50"/>
    <mergeCell ref="L50:Q50"/>
    <mergeCell ref="R50:S50"/>
    <mergeCell ref="Q1:X1"/>
    <mergeCell ref="B16:J16"/>
    <mergeCell ref="B17:J17"/>
    <mergeCell ref="B25:J25"/>
    <mergeCell ref="B26:J26"/>
    <mergeCell ref="E4:J4"/>
    <mergeCell ref="Q4:V4"/>
    <mergeCell ref="E6:J6"/>
    <mergeCell ref="Q6:V6"/>
    <mergeCell ref="B2:T2"/>
    <mergeCell ref="U2:X2"/>
    <mergeCell ref="B15:J15"/>
    <mergeCell ref="B8:J9"/>
    <mergeCell ref="U8:V8"/>
    <mergeCell ref="B10:T10"/>
    <mergeCell ref="B11:J11"/>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55"/>
  <sheetViews>
    <sheetView zoomScaleNormal="100" workbookViewId="0">
      <selection activeCell="B12" sqref="B12:J12"/>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Bloemendetailhandel 4</v>
      </c>
      <c r="C1" s="83"/>
      <c r="D1" s="83"/>
      <c r="E1" s="83"/>
      <c r="F1" s="83"/>
      <c r="G1" s="83"/>
      <c r="H1" s="83"/>
      <c r="I1" s="83"/>
      <c r="J1" s="83"/>
      <c r="K1" s="83"/>
      <c r="L1" s="84"/>
      <c r="M1" s="83"/>
      <c r="N1" s="83"/>
      <c r="O1" s="83"/>
      <c r="P1" s="83"/>
      <c r="Q1" s="214">
        <f>Jaarplanning!$C$5</f>
        <v>2016</v>
      </c>
      <c r="R1" s="214"/>
      <c r="S1" s="214"/>
      <c r="T1" s="214"/>
      <c r="U1" s="214"/>
      <c r="V1" s="214"/>
      <c r="W1" s="214"/>
      <c r="X1" s="215"/>
    </row>
    <row r="2" spans="1:24" ht="21" customHeight="1" x14ac:dyDescent="0.3">
      <c r="A2" s="85"/>
      <c r="B2" s="160" t="str">
        <f>Jaarplanning!$B$2</f>
        <v>Manager bloembinden</v>
      </c>
      <c r="C2" s="160"/>
      <c r="D2" s="160"/>
      <c r="E2" s="160"/>
      <c r="F2" s="160"/>
      <c r="G2" s="160"/>
      <c r="H2" s="160"/>
      <c r="I2" s="160"/>
      <c r="J2" s="160"/>
      <c r="K2" s="160"/>
      <c r="L2" s="160"/>
      <c r="M2" s="160"/>
      <c r="N2" s="160"/>
      <c r="O2" s="160"/>
      <c r="P2" s="160"/>
      <c r="Q2" s="160"/>
      <c r="R2" s="160"/>
      <c r="S2" s="160"/>
      <c r="T2" s="160"/>
      <c r="U2" s="161" t="str">
        <f>Jaarplanning!$I$1</f>
        <v>Crebo: 97440</v>
      </c>
      <c r="V2" s="161"/>
      <c r="W2" s="161"/>
      <c r="X2" s="162"/>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20</v>
      </c>
      <c r="C4" s="43"/>
      <c r="D4" s="43"/>
      <c r="E4" s="218">
        <f>'Week 1 tm 10'!E4:J4</f>
        <v>0</v>
      </c>
      <c r="F4" s="219"/>
      <c r="G4" s="219"/>
      <c r="H4" s="219"/>
      <c r="I4" s="219"/>
      <c r="J4" s="220"/>
      <c r="K4" s="43"/>
      <c r="L4" s="42" t="s">
        <v>32</v>
      </c>
      <c r="M4" s="44"/>
      <c r="N4" s="45"/>
      <c r="O4" s="46"/>
      <c r="P4" s="46"/>
      <c r="Q4" s="218">
        <f>'Week 1 tm 10'!Q4:V4</f>
        <v>0</v>
      </c>
      <c r="R4" s="219"/>
      <c r="S4" s="219"/>
      <c r="T4" s="219"/>
      <c r="U4" s="219"/>
      <c r="V4" s="220"/>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34</v>
      </c>
      <c r="C6" s="44"/>
      <c r="D6" s="44"/>
      <c r="E6" s="221">
        <f>'Week 1 tm 10'!E6:J6</f>
        <v>0</v>
      </c>
      <c r="F6" s="222"/>
      <c r="G6" s="222"/>
      <c r="H6" s="222"/>
      <c r="I6" s="222"/>
      <c r="J6" s="223"/>
      <c r="K6" s="44"/>
      <c r="L6" s="42" t="s">
        <v>33</v>
      </c>
      <c r="M6" s="44"/>
      <c r="N6" s="45"/>
      <c r="O6" s="44"/>
      <c r="P6" s="44"/>
      <c r="Q6" s="224">
        <f>'Week 1 tm 10'!Q6:V6</f>
        <v>0</v>
      </c>
      <c r="R6" s="225"/>
      <c r="S6" s="225"/>
      <c r="T6" s="225"/>
      <c r="U6" s="225"/>
      <c r="V6" s="226"/>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3" t="s">
        <v>21</v>
      </c>
      <c r="C8" s="164"/>
      <c r="D8" s="164"/>
      <c r="E8" s="164"/>
      <c r="F8" s="164"/>
      <c r="G8" s="164"/>
      <c r="H8" s="164"/>
      <c r="I8" s="164"/>
      <c r="J8" s="165"/>
      <c r="K8" s="95">
        <f>Jaarplanning!B19</f>
        <v>42653</v>
      </c>
      <c r="L8" s="95">
        <f>K8+7</f>
        <v>42660</v>
      </c>
      <c r="M8" s="95">
        <f t="shared" ref="M8:T8" si="0">L8+7</f>
        <v>42667</v>
      </c>
      <c r="N8" s="95">
        <f t="shared" si="0"/>
        <v>42674</v>
      </c>
      <c r="O8" s="95">
        <f t="shared" si="0"/>
        <v>42681</v>
      </c>
      <c r="P8" s="95">
        <f t="shared" si="0"/>
        <v>42688</v>
      </c>
      <c r="Q8" s="95">
        <f t="shared" si="0"/>
        <v>42695</v>
      </c>
      <c r="R8" s="95">
        <f t="shared" si="0"/>
        <v>42702</v>
      </c>
      <c r="S8" s="95">
        <f t="shared" si="0"/>
        <v>42709</v>
      </c>
      <c r="T8" s="95">
        <f t="shared" si="0"/>
        <v>42716</v>
      </c>
      <c r="U8" s="169" t="s">
        <v>22</v>
      </c>
      <c r="V8" s="170"/>
      <c r="W8" s="51"/>
      <c r="X8" s="52"/>
    </row>
    <row r="9" spans="1:24" ht="18.75" thickBot="1" x14ac:dyDescent="0.3">
      <c r="A9" s="88"/>
      <c r="B9" s="166"/>
      <c r="C9" s="167"/>
      <c r="D9" s="167"/>
      <c r="E9" s="167"/>
      <c r="F9" s="167"/>
      <c r="G9" s="167"/>
      <c r="H9" s="167"/>
      <c r="I9" s="167"/>
      <c r="J9" s="168"/>
      <c r="K9" s="53">
        <f>Jaarplanning!A19</f>
        <v>41</v>
      </c>
      <c r="L9" s="53">
        <f>K9+1</f>
        <v>42</v>
      </c>
      <c r="M9" s="53">
        <f t="shared" ref="M9:T9" si="1">L9+1</f>
        <v>43</v>
      </c>
      <c r="N9" s="53">
        <f t="shared" si="1"/>
        <v>44</v>
      </c>
      <c r="O9" s="53">
        <f t="shared" si="1"/>
        <v>45</v>
      </c>
      <c r="P9" s="53">
        <f t="shared" si="1"/>
        <v>46</v>
      </c>
      <c r="Q9" s="53">
        <f t="shared" si="1"/>
        <v>47</v>
      </c>
      <c r="R9" s="53">
        <f t="shared" si="1"/>
        <v>48</v>
      </c>
      <c r="S9" s="53">
        <f t="shared" si="1"/>
        <v>49</v>
      </c>
      <c r="T9" s="53">
        <f t="shared" si="1"/>
        <v>50</v>
      </c>
      <c r="U9" s="54" t="s">
        <v>23</v>
      </c>
      <c r="V9" s="55" t="s">
        <v>24</v>
      </c>
      <c r="W9" s="51"/>
      <c r="X9" s="52"/>
    </row>
    <row r="10" spans="1:24" ht="24.95" customHeight="1" thickBot="1" x14ac:dyDescent="0.3">
      <c r="A10" s="88"/>
      <c r="B10" s="171" t="str">
        <f>'Week 1 tm 10'!B10:T10</f>
        <v>1 Vervaardigt bloemwerk en plantarrangementen</v>
      </c>
      <c r="C10" s="172"/>
      <c r="D10" s="172"/>
      <c r="E10" s="172"/>
      <c r="F10" s="172"/>
      <c r="G10" s="172"/>
      <c r="H10" s="172"/>
      <c r="I10" s="172"/>
      <c r="J10" s="172"/>
      <c r="K10" s="173"/>
      <c r="L10" s="173"/>
      <c r="M10" s="173"/>
      <c r="N10" s="173"/>
      <c r="O10" s="173"/>
      <c r="P10" s="173"/>
      <c r="Q10" s="173"/>
      <c r="R10" s="173"/>
      <c r="S10" s="173"/>
      <c r="T10" s="173"/>
      <c r="U10" s="56">
        <f>SUM(U11:U12)</f>
        <v>0</v>
      </c>
      <c r="V10" s="57" t="e">
        <f>U10/U44</f>
        <v>#DIV/0!</v>
      </c>
      <c r="W10" s="58"/>
      <c r="X10" s="59"/>
    </row>
    <row r="11" spans="1:24" ht="24.95" customHeight="1" thickBot="1" x14ac:dyDescent="0.3">
      <c r="A11" s="88"/>
      <c r="B11" s="174" t="str">
        <f>'Week 1 tm 10'!B11:J11</f>
        <v>1.2 Stelt bloemwerk en plantarrangementen samen</v>
      </c>
      <c r="C11" s="174"/>
      <c r="D11" s="174"/>
      <c r="E11" s="174"/>
      <c r="F11" s="174"/>
      <c r="G11" s="174"/>
      <c r="H11" s="174"/>
      <c r="I11" s="174"/>
      <c r="J11" s="174"/>
      <c r="K11" s="30" t="s">
        <v>19</v>
      </c>
      <c r="L11" s="30"/>
      <c r="M11" s="30"/>
      <c r="N11" s="30" t="s">
        <v>19</v>
      </c>
      <c r="O11" s="30" t="s">
        <v>19</v>
      </c>
      <c r="P11" s="30" t="s">
        <v>19</v>
      </c>
      <c r="Q11" s="30" t="s">
        <v>19</v>
      </c>
      <c r="R11" s="30" t="s">
        <v>19</v>
      </c>
      <c r="S11" s="30" t="s">
        <v>19</v>
      </c>
      <c r="T11" s="30" t="s">
        <v>19</v>
      </c>
      <c r="U11" s="60">
        <f t="shared" ref="U11:U12" si="2">SUM(K11:T11)</f>
        <v>0</v>
      </c>
      <c r="V11" s="61"/>
      <c r="W11" s="58"/>
      <c r="X11" s="59"/>
    </row>
    <row r="12" spans="1:24" ht="24.95" customHeight="1" thickBot="1" x14ac:dyDescent="0.3">
      <c r="A12" s="88"/>
      <c r="B12" s="174" t="str">
        <f>'Week 1 tm 10'!B12:J12</f>
        <v>1.3 Berekent commerciële prijs</v>
      </c>
      <c r="C12" s="174"/>
      <c r="D12" s="174"/>
      <c r="E12" s="174"/>
      <c r="F12" s="174"/>
      <c r="G12" s="174"/>
      <c r="H12" s="174"/>
      <c r="I12" s="174"/>
      <c r="J12" s="174"/>
      <c r="K12" s="28"/>
      <c r="L12" s="28"/>
      <c r="M12" s="28"/>
      <c r="N12" s="28"/>
      <c r="O12" s="28"/>
      <c r="P12" s="28"/>
      <c r="Q12" s="28"/>
      <c r="R12" s="28"/>
      <c r="S12" s="28"/>
      <c r="T12" s="28"/>
      <c r="U12" s="62">
        <f t="shared" si="2"/>
        <v>0</v>
      </c>
      <c r="V12" s="63"/>
      <c r="W12" s="58"/>
      <c r="X12" s="59"/>
    </row>
    <row r="13" spans="1:24" ht="24.95" customHeight="1" thickBot="1" x14ac:dyDescent="0.3">
      <c r="A13" s="88"/>
      <c r="B13" s="210" t="str">
        <f>'Week 1 tm 10'!B13:T13</f>
        <v>2 Verricht werkzaamheden ten behoeve van de verkoop</v>
      </c>
      <c r="C13" s="210"/>
      <c r="D13" s="210"/>
      <c r="E13" s="210"/>
      <c r="F13" s="210"/>
      <c r="G13" s="210"/>
      <c r="H13" s="210"/>
      <c r="I13" s="210"/>
      <c r="J13" s="210"/>
      <c r="K13" s="173"/>
      <c r="L13" s="173"/>
      <c r="M13" s="173"/>
      <c r="N13" s="173"/>
      <c r="O13" s="173"/>
      <c r="P13" s="173"/>
      <c r="Q13" s="173"/>
      <c r="R13" s="173"/>
      <c r="S13" s="173"/>
      <c r="T13" s="173"/>
      <c r="U13" s="56">
        <f>SUM(U14:U22)</f>
        <v>0</v>
      </c>
      <c r="V13" s="57" t="e">
        <f>U13/U44</f>
        <v>#DIV/0!</v>
      </c>
      <c r="W13" s="58"/>
      <c r="X13" s="59"/>
    </row>
    <row r="14" spans="1:24" ht="24.95" customHeight="1" thickBot="1" x14ac:dyDescent="0.3">
      <c r="A14" s="88"/>
      <c r="B14" s="149" t="str">
        <f>'Week 1 tm 10'!B14:J14</f>
        <v>2.1 Bereidt winkelopening voor</v>
      </c>
      <c r="C14" s="150"/>
      <c r="D14" s="150"/>
      <c r="E14" s="150"/>
      <c r="F14" s="150"/>
      <c r="G14" s="150"/>
      <c r="H14" s="150"/>
      <c r="I14" s="150"/>
      <c r="J14" s="150"/>
      <c r="K14" s="29"/>
      <c r="L14" s="29"/>
      <c r="M14" s="29"/>
      <c r="N14" s="29"/>
      <c r="O14" s="29" t="s">
        <v>19</v>
      </c>
      <c r="P14" s="29" t="s">
        <v>19</v>
      </c>
      <c r="Q14" s="29" t="s">
        <v>19</v>
      </c>
      <c r="R14" s="29" t="s">
        <v>19</v>
      </c>
      <c r="S14" s="29" t="s">
        <v>19</v>
      </c>
      <c r="T14" s="29" t="s">
        <v>19</v>
      </c>
      <c r="U14" s="64">
        <f t="shared" ref="U14:U22" si="3">SUM(K14:T14)</f>
        <v>0</v>
      </c>
      <c r="V14" s="63"/>
      <c r="W14" s="51"/>
      <c r="X14" s="52"/>
    </row>
    <row r="15" spans="1:24" ht="24.95" customHeight="1" thickBot="1" x14ac:dyDescent="0.3">
      <c r="A15" s="88"/>
      <c r="B15" s="211" t="str">
        <f>'Week 1 tm 10'!B15:J15</f>
        <v>2.2 Verzorgt winkel</v>
      </c>
      <c r="C15" s="174"/>
      <c r="D15" s="174"/>
      <c r="E15" s="174"/>
      <c r="F15" s="174"/>
      <c r="G15" s="174"/>
      <c r="H15" s="174"/>
      <c r="I15" s="174"/>
      <c r="J15" s="174"/>
      <c r="K15" s="27"/>
      <c r="L15" s="27"/>
      <c r="M15" s="27"/>
      <c r="N15" s="27"/>
      <c r="O15" s="27" t="s">
        <v>19</v>
      </c>
      <c r="P15" s="27" t="s">
        <v>19</v>
      </c>
      <c r="Q15" s="27" t="s">
        <v>19</v>
      </c>
      <c r="R15" s="27" t="s">
        <v>19</v>
      </c>
      <c r="S15" s="27" t="s">
        <v>19</v>
      </c>
      <c r="T15" s="27" t="s">
        <v>19</v>
      </c>
      <c r="U15" s="65">
        <f t="shared" si="3"/>
        <v>0</v>
      </c>
      <c r="V15" s="63"/>
      <c r="W15" s="51"/>
      <c r="X15" s="52"/>
    </row>
    <row r="16" spans="1:24" ht="24.95" customHeight="1" thickBot="1" x14ac:dyDescent="0.3">
      <c r="A16" s="88"/>
      <c r="B16" s="211" t="str">
        <f>'Week 1 tm 10'!B16:J16</f>
        <v>2.3 Verzorgt winkelpresentatie</v>
      </c>
      <c r="C16" s="174"/>
      <c r="D16" s="174"/>
      <c r="E16" s="174"/>
      <c r="F16" s="174"/>
      <c r="G16" s="174"/>
      <c r="H16" s="174"/>
      <c r="I16" s="174"/>
      <c r="J16" s="174"/>
      <c r="K16" s="27"/>
      <c r="L16" s="27"/>
      <c r="M16" s="27"/>
      <c r="N16" s="27"/>
      <c r="O16" s="27" t="s">
        <v>19</v>
      </c>
      <c r="P16" s="27" t="s">
        <v>19</v>
      </c>
      <c r="Q16" s="27" t="s">
        <v>19</v>
      </c>
      <c r="R16" s="27" t="s">
        <v>19</v>
      </c>
      <c r="S16" s="27" t="s">
        <v>19</v>
      </c>
      <c r="T16" s="27" t="s">
        <v>19</v>
      </c>
      <c r="U16" s="65">
        <f t="shared" si="3"/>
        <v>0</v>
      </c>
      <c r="V16" s="63"/>
      <c r="W16" s="51"/>
      <c r="X16" s="52"/>
    </row>
    <row r="17" spans="1:24" ht="24.95" customHeight="1" thickBot="1" x14ac:dyDescent="0.3">
      <c r="A17" s="88"/>
      <c r="B17" s="211" t="str">
        <f>'Week 1 tm 10'!B17:J17</f>
        <v>2.4 Verzorgt producten</v>
      </c>
      <c r="C17" s="174"/>
      <c r="D17" s="174"/>
      <c r="E17" s="174"/>
      <c r="F17" s="174"/>
      <c r="G17" s="174"/>
      <c r="H17" s="174"/>
      <c r="I17" s="174"/>
      <c r="J17" s="174"/>
      <c r="K17" s="27"/>
      <c r="L17" s="27"/>
      <c r="M17" s="27"/>
      <c r="N17" s="27" t="s">
        <v>19</v>
      </c>
      <c r="O17" s="27" t="s">
        <v>19</v>
      </c>
      <c r="P17" s="27"/>
      <c r="Q17" s="27" t="s">
        <v>19</v>
      </c>
      <c r="R17" s="27" t="s">
        <v>19</v>
      </c>
      <c r="S17" s="27" t="s">
        <v>19</v>
      </c>
      <c r="T17" s="27"/>
      <c r="U17" s="65">
        <f t="shared" si="3"/>
        <v>0</v>
      </c>
      <c r="V17" s="63"/>
      <c r="W17" s="51"/>
      <c r="X17" s="52"/>
    </row>
    <row r="18" spans="1:24" ht="24.95" customHeight="1" thickBot="1" x14ac:dyDescent="0.3">
      <c r="A18" s="88"/>
      <c r="B18" s="216" t="str">
        <f>'Week 1 tm 10'!B18:J18</f>
        <v>2.5 Ontvangt en verwerkt producten</v>
      </c>
      <c r="C18" s="217"/>
      <c r="D18" s="217"/>
      <c r="E18" s="217"/>
      <c r="F18" s="217"/>
      <c r="G18" s="217"/>
      <c r="H18" s="217"/>
      <c r="I18" s="217"/>
      <c r="J18" s="217"/>
      <c r="K18" s="27" t="s">
        <v>19</v>
      </c>
      <c r="L18" s="27" t="s">
        <v>19</v>
      </c>
      <c r="M18" s="27" t="s">
        <v>19</v>
      </c>
      <c r="N18" s="27" t="s">
        <v>19</v>
      </c>
      <c r="O18" s="27" t="s">
        <v>19</v>
      </c>
      <c r="P18" s="27" t="s">
        <v>19</v>
      </c>
      <c r="Q18" s="27" t="s">
        <v>19</v>
      </c>
      <c r="R18" s="27" t="s">
        <v>19</v>
      </c>
      <c r="S18" s="27" t="s">
        <v>19</v>
      </c>
      <c r="T18" s="27" t="s">
        <v>19</v>
      </c>
      <c r="U18" s="65">
        <f t="shared" si="3"/>
        <v>0</v>
      </c>
      <c r="V18" s="63"/>
      <c r="W18" s="51"/>
      <c r="X18" s="52"/>
    </row>
    <row r="19" spans="1:24" ht="24.95" customHeight="1" thickBot="1" x14ac:dyDescent="0.3">
      <c r="A19" s="88"/>
      <c r="B19" s="211" t="str">
        <f>'Week 1 tm 10'!B19:J19</f>
        <v>2.6 Bewaakt voorraad</v>
      </c>
      <c r="C19" s="174"/>
      <c r="D19" s="174"/>
      <c r="E19" s="174"/>
      <c r="F19" s="174"/>
      <c r="G19" s="174"/>
      <c r="H19" s="174"/>
      <c r="I19" s="174"/>
      <c r="J19" s="174"/>
      <c r="K19" s="27"/>
      <c r="L19" s="27" t="s">
        <v>19</v>
      </c>
      <c r="M19" s="27"/>
      <c r="N19" s="27"/>
      <c r="O19" s="27" t="s">
        <v>19</v>
      </c>
      <c r="P19" s="27" t="s">
        <v>19</v>
      </c>
      <c r="Q19" s="27" t="s">
        <v>19</v>
      </c>
      <c r="R19" s="27" t="s">
        <v>19</v>
      </c>
      <c r="S19" s="27" t="s">
        <v>19</v>
      </c>
      <c r="T19" s="27" t="s">
        <v>19</v>
      </c>
      <c r="U19" s="65">
        <f t="shared" si="3"/>
        <v>0</v>
      </c>
      <c r="V19" s="63"/>
      <c r="W19" s="51"/>
      <c r="X19" s="52"/>
    </row>
    <row r="20" spans="1:24" ht="24.95" customHeight="1" thickBot="1" x14ac:dyDescent="0.3">
      <c r="A20" s="88"/>
      <c r="B20" s="211" t="str">
        <f>'Week 1 tm 10'!B20:J20</f>
        <v>2.7 Bepaalt assortiment</v>
      </c>
      <c r="C20" s="174"/>
      <c r="D20" s="174"/>
      <c r="E20" s="174"/>
      <c r="F20" s="174"/>
      <c r="G20" s="174"/>
      <c r="H20" s="174"/>
      <c r="I20" s="174"/>
      <c r="J20" s="174"/>
      <c r="K20" s="27"/>
      <c r="L20" s="27"/>
      <c r="M20" s="27" t="s">
        <v>19</v>
      </c>
      <c r="N20" s="27"/>
      <c r="O20" s="27" t="s">
        <v>19</v>
      </c>
      <c r="P20" s="27" t="s">
        <v>19</v>
      </c>
      <c r="Q20" s="27" t="s">
        <v>19</v>
      </c>
      <c r="R20" s="27" t="s">
        <v>19</v>
      </c>
      <c r="S20" s="27" t="s">
        <v>19</v>
      </c>
      <c r="T20" s="27" t="s">
        <v>19</v>
      </c>
      <c r="U20" s="65">
        <f t="shared" si="3"/>
        <v>0</v>
      </c>
      <c r="V20" s="63"/>
      <c r="W20" s="51"/>
      <c r="X20" s="52"/>
    </row>
    <row r="21" spans="1:24" ht="24.95" customHeight="1" thickBot="1" x14ac:dyDescent="0.3">
      <c r="A21" s="88"/>
      <c r="B21" s="211" t="str">
        <f>'Week 1 tm 10'!B21:J21</f>
        <v>2.8 Koopt in</v>
      </c>
      <c r="C21" s="174"/>
      <c r="D21" s="174"/>
      <c r="E21" s="174"/>
      <c r="F21" s="174"/>
      <c r="G21" s="174"/>
      <c r="H21" s="174"/>
      <c r="I21" s="174"/>
      <c r="J21" s="174"/>
      <c r="K21" s="27"/>
      <c r="L21" s="27"/>
      <c r="M21" s="27" t="s">
        <v>19</v>
      </c>
      <c r="N21" s="27" t="s">
        <v>19</v>
      </c>
      <c r="O21" s="27"/>
      <c r="P21" s="27"/>
      <c r="Q21" s="27"/>
      <c r="R21" s="27"/>
      <c r="S21" s="27"/>
      <c r="T21" s="27"/>
      <c r="U21" s="65">
        <f t="shared" ref="U21" si="4">SUM(K21:T21)</f>
        <v>0</v>
      </c>
      <c r="V21" s="63"/>
      <c r="W21" s="51"/>
      <c r="X21" s="52"/>
    </row>
    <row r="22" spans="1:24" ht="24.95" customHeight="1" thickBot="1" x14ac:dyDescent="0.3">
      <c r="A22" s="88"/>
      <c r="B22" s="211" t="str">
        <f>'Week 1 tm 10'!B22:J22</f>
        <v>2.9 Maakt onderhouds- en presentatieplan</v>
      </c>
      <c r="C22" s="174"/>
      <c r="D22" s="174"/>
      <c r="E22" s="174"/>
      <c r="F22" s="174"/>
      <c r="G22" s="174"/>
      <c r="H22" s="174"/>
      <c r="I22" s="174"/>
      <c r="J22" s="174"/>
      <c r="K22" s="27"/>
      <c r="L22" s="27"/>
      <c r="M22" s="27" t="s">
        <v>19</v>
      </c>
      <c r="N22" s="27" t="s">
        <v>19</v>
      </c>
      <c r="O22" s="27"/>
      <c r="P22" s="27"/>
      <c r="Q22" s="27"/>
      <c r="R22" s="27"/>
      <c r="S22" s="27"/>
      <c r="T22" s="27"/>
      <c r="U22" s="65">
        <f t="shared" si="3"/>
        <v>0</v>
      </c>
      <c r="V22" s="63"/>
      <c r="W22" s="51"/>
      <c r="X22" s="52"/>
    </row>
    <row r="23" spans="1:24" ht="24.95" customHeight="1" thickBot="1" x14ac:dyDescent="0.3">
      <c r="A23" s="88"/>
      <c r="B23" s="173" t="str">
        <f>'Week 1 tm 10'!B23:T23</f>
        <v>3 Verkoopt en verleent service</v>
      </c>
      <c r="C23" s="173"/>
      <c r="D23" s="173"/>
      <c r="E23" s="173"/>
      <c r="F23" s="173"/>
      <c r="G23" s="173"/>
      <c r="H23" s="173"/>
      <c r="I23" s="173"/>
      <c r="J23" s="173"/>
      <c r="K23" s="173"/>
      <c r="L23" s="173"/>
      <c r="M23" s="173"/>
      <c r="N23" s="173"/>
      <c r="O23" s="173"/>
      <c r="P23" s="173"/>
      <c r="Q23" s="173"/>
      <c r="R23" s="173"/>
      <c r="S23" s="173"/>
      <c r="T23" s="173"/>
      <c r="U23" s="56">
        <f>SUM(U24:U28)</f>
        <v>0</v>
      </c>
      <c r="V23" s="57" t="e">
        <f>(U23/U44)</f>
        <v>#DIV/0!</v>
      </c>
      <c r="W23" s="58"/>
      <c r="X23" s="59"/>
    </row>
    <row r="24" spans="1:24" ht="24.95" customHeight="1" thickBot="1" x14ac:dyDescent="0.3">
      <c r="A24" s="88"/>
      <c r="B24" s="149" t="str">
        <f>'Week 1 tm 10'!B24:J24</f>
        <v>3.1 Ontvangt en benadert klanten</v>
      </c>
      <c r="C24" s="150"/>
      <c r="D24" s="150"/>
      <c r="E24" s="150"/>
      <c r="F24" s="150"/>
      <c r="G24" s="150"/>
      <c r="H24" s="150"/>
      <c r="I24" s="150"/>
      <c r="J24" s="150"/>
      <c r="K24" s="29"/>
      <c r="L24" s="29" t="s">
        <v>19</v>
      </c>
      <c r="M24" s="29"/>
      <c r="N24" s="29" t="s">
        <v>19</v>
      </c>
      <c r="O24" s="29"/>
      <c r="P24" s="29"/>
      <c r="Q24" s="29"/>
      <c r="R24" s="29"/>
      <c r="S24" s="29"/>
      <c r="T24" s="29"/>
      <c r="U24" s="64">
        <f t="shared" ref="U24:U44" si="5">SUM(K24:T24)</f>
        <v>0</v>
      </c>
      <c r="V24" s="63"/>
      <c r="W24" s="51"/>
      <c r="X24" s="52"/>
    </row>
    <row r="25" spans="1:24" ht="24.95" customHeight="1" thickBot="1" x14ac:dyDescent="0.3">
      <c r="A25" s="88"/>
      <c r="B25" s="149" t="str">
        <f>'Week 1 tm 10'!B25:J25</f>
        <v>3.2 Voert verkoopgesprek</v>
      </c>
      <c r="C25" s="150"/>
      <c r="D25" s="150"/>
      <c r="E25" s="150"/>
      <c r="F25" s="150"/>
      <c r="G25" s="150"/>
      <c r="H25" s="150"/>
      <c r="I25" s="150"/>
      <c r="J25" s="150"/>
      <c r="K25" s="27"/>
      <c r="L25" s="27"/>
      <c r="M25" s="27"/>
      <c r="N25" s="27"/>
      <c r="O25" s="27"/>
      <c r="P25" s="27"/>
      <c r="Q25" s="27"/>
      <c r="R25" s="27"/>
      <c r="S25" s="27"/>
      <c r="T25" s="27"/>
      <c r="U25" s="65">
        <f t="shared" ref="U25:U28" si="6">SUM(K25:T25)</f>
        <v>0</v>
      </c>
      <c r="V25" s="63"/>
      <c r="W25" s="51"/>
      <c r="X25" s="52"/>
    </row>
    <row r="26" spans="1:24" ht="24.95" customHeight="1" thickBot="1" x14ac:dyDescent="0.3">
      <c r="A26" s="88"/>
      <c r="B26" s="149" t="str">
        <f>'Week 1 tm 10'!B26:J26</f>
        <v>3.3 Neemt bestellingen aan</v>
      </c>
      <c r="C26" s="150"/>
      <c r="D26" s="150"/>
      <c r="E26" s="150"/>
      <c r="F26" s="150"/>
      <c r="G26" s="150"/>
      <c r="H26" s="150"/>
      <c r="I26" s="150"/>
      <c r="J26" s="150"/>
      <c r="K26" s="27"/>
      <c r="L26" s="27"/>
      <c r="M26" s="27" t="s">
        <v>19</v>
      </c>
      <c r="N26" s="27"/>
      <c r="O26" s="27"/>
      <c r="P26" s="27"/>
      <c r="Q26" s="27"/>
      <c r="R26" s="27"/>
      <c r="S26" s="27"/>
      <c r="T26" s="27"/>
      <c r="U26" s="65">
        <f t="shared" si="6"/>
        <v>0</v>
      </c>
      <c r="V26" s="63"/>
      <c r="W26" s="51"/>
      <c r="X26" s="52"/>
    </row>
    <row r="27" spans="1:24" ht="24.95" customHeight="1" thickBot="1" x14ac:dyDescent="0.3">
      <c r="A27" s="88"/>
      <c r="B27" s="149" t="str">
        <f>'Week 1 tm 10'!B27:J27</f>
        <v>3.4 Signaleert en handelt klachten af</v>
      </c>
      <c r="C27" s="150"/>
      <c r="D27" s="150"/>
      <c r="E27" s="150"/>
      <c r="F27" s="150"/>
      <c r="G27" s="150"/>
      <c r="H27" s="150"/>
      <c r="I27" s="150"/>
      <c r="J27" s="150"/>
      <c r="K27" s="27"/>
      <c r="L27" s="27"/>
      <c r="M27" s="27"/>
      <c r="N27" s="27" t="s">
        <v>19</v>
      </c>
      <c r="O27" s="27"/>
      <c r="P27" s="27"/>
      <c r="Q27" s="27"/>
      <c r="R27" s="27"/>
      <c r="S27" s="27"/>
      <c r="T27" s="27"/>
      <c r="U27" s="65">
        <f t="shared" si="6"/>
        <v>0</v>
      </c>
      <c r="V27" s="63"/>
      <c r="W27" s="51"/>
      <c r="X27" s="52"/>
    </row>
    <row r="28" spans="1:24" ht="24.95" customHeight="1" thickBot="1" x14ac:dyDescent="0.3">
      <c r="A28" s="88"/>
      <c r="B28" s="149" t="str">
        <f>'Week 1 tm 10'!B28:J28</f>
        <v>3.5 Handelt de verkoop af</v>
      </c>
      <c r="C28" s="150"/>
      <c r="D28" s="150"/>
      <c r="E28" s="150"/>
      <c r="F28" s="150"/>
      <c r="G28" s="150"/>
      <c r="H28" s="150"/>
      <c r="I28" s="150"/>
      <c r="J28" s="150"/>
      <c r="K28" s="28"/>
      <c r="L28" s="28"/>
      <c r="M28" s="28"/>
      <c r="N28" s="28"/>
      <c r="O28" s="28"/>
      <c r="P28" s="28"/>
      <c r="Q28" s="28"/>
      <c r="R28" s="28"/>
      <c r="S28" s="28"/>
      <c r="T28" s="28"/>
      <c r="U28" s="62">
        <f t="shared" si="6"/>
        <v>0</v>
      </c>
      <c r="V28" s="63"/>
      <c r="W28" s="51"/>
      <c r="X28" s="52"/>
    </row>
    <row r="29" spans="1:24" ht="24.95" customHeight="1" thickBot="1" x14ac:dyDescent="0.3">
      <c r="A29" s="88"/>
      <c r="B29" s="173" t="str">
        <f>'Week 1 tm 10'!B29:T29</f>
        <v>4 Organiseert en begeleidt de werkzaamheden</v>
      </c>
      <c r="C29" s="173"/>
      <c r="D29" s="173"/>
      <c r="E29" s="173"/>
      <c r="F29" s="173"/>
      <c r="G29" s="173"/>
      <c r="H29" s="173"/>
      <c r="I29" s="173"/>
      <c r="J29" s="173"/>
      <c r="K29" s="173"/>
      <c r="L29" s="173"/>
      <c r="M29" s="173"/>
      <c r="N29" s="173"/>
      <c r="O29" s="173"/>
      <c r="P29" s="173"/>
      <c r="Q29" s="173"/>
      <c r="R29" s="173"/>
      <c r="S29" s="173"/>
      <c r="T29" s="173"/>
      <c r="U29" s="56">
        <f>SUM(U30:U32)</f>
        <v>0</v>
      </c>
      <c r="V29" s="57" t="e">
        <f>(U29/U44)</f>
        <v>#DIV/0!</v>
      </c>
      <c r="W29" s="58"/>
      <c r="X29" s="59"/>
    </row>
    <row r="30" spans="1:24" ht="24.95" customHeight="1" thickBot="1" x14ac:dyDescent="0.3">
      <c r="A30" s="88"/>
      <c r="B30" s="149" t="str">
        <f>'Week 1 tm 10'!B30:J30</f>
        <v>4.1 Plant en verdeelt werkzaamheden</v>
      </c>
      <c r="C30" s="150"/>
      <c r="D30" s="150"/>
      <c r="E30" s="150"/>
      <c r="F30" s="150"/>
      <c r="G30" s="150"/>
      <c r="H30" s="150"/>
      <c r="I30" s="150"/>
      <c r="J30" s="150"/>
      <c r="K30" s="29"/>
      <c r="L30" s="29"/>
      <c r="M30" s="29"/>
      <c r="N30" s="29"/>
      <c r="O30" s="29"/>
      <c r="P30" s="29"/>
      <c r="Q30" s="29"/>
      <c r="R30" s="29"/>
      <c r="S30" s="29"/>
      <c r="T30" s="29"/>
      <c r="U30" s="64">
        <f t="shared" ref="U30:U32" si="7">SUM(K30:T30)</f>
        <v>0</v>
      </c>
      <c r="V30" s="63"/>
      <c r="W30" s="51"/>
      <c r="X30" s="52"/>
    </row>
    <row r="31" spans="1:24" ht="24.95" customHeight="1" thickBot="1" x14ac:dyDescent="0.3">
      <c r="A31" s="88"/>
      <c r="B31" s="149" t="str">
        <f>'Week 1 tm 10'!B31:J31</f>
        <v>4.2 Begeleidt medewerkers op vaktechnisch gebied</v>
      </c>
      <c r="C31" s="150"/>
      <c r="D31" s="150"/>
      <c r="E31" s="150"/>
      <c r="F31" s="150"/>
      <c r="G31" s="150"/>
      <c r="H31" s="150"/>
      <c r="I31" s="150"/>
      <c r="J31" s="150"/>
      <c r="K31" s="28"/>
      <c r="L31" s="28"/>
      <c r="M31" s="28"/>
      <c r="N31" s="28"/>
      <c r="O31" s="28"/>
      <c r="P31" s="28"/>
      <c r="Q31" s="28"/>
      <c r="R31" s="28"/>
      <c r="S31" s="28"/>
      <c r="T31" s="28"/>
      <c r="U31" s="62">
        <f t="shared" ref="U31" si="8">SUM(K31:T31)</f>
        <v>0</v>
      </c>
      <c r="V31" s="63"/>
      <c r="W31" s="51"/>
      <c r="X31" s="52"/>
    </row>
    <row r="32" spans="1:24" ht="24.95" customHeight="1" thickBot="1" x14ac:dyDescent="0.3">
      <c r="A32" s="88"/>
      <c r="B32" s="149" t="str">
        <f>'Week 1 tm 10'!B32:J32</f>
        <v>4.3 Stuurt medewerkers aan</v>
      </c>
      <c r="C32" s="150"/>
      <c r="D32" s="150"/>
      <c r="E32" s="150"/>
      <c r="F32" s="150"/>
      <c r="G32" s="150"/>
      <c r="H32" s="150"/>
      <c r="I32" s="150"/>
      <c r="J32" s="150"/>
      <c r="K32" s="28"/>
      <c r="L32" s="28"/>
      <c r="M32" s="28"/>
      <c r="N32" s="28"/>
      <c r="O32" s="28"/>
      <c r="P32" s="28"/>
      <c r="Q32" s="28"/>
      <c r="R32" s="28"/>
      <c r="S32" s="28"/>
      <c r="T32" s="28"/>
      <c r="U32" s="62">
        <f t="shared" si="7"/>
        <v>0</v>
      </c>
      <c r="V32" s="63"/>
      <c r="W32" s="51"/>
      <c r="X32" s="52"/>
    </row>
    <row r="33" spans="1:24" ht="24.95" customHeight="1" thickBot="1" x14ac:dyDescent="0.3">
      <c r="A33" s="88"/>
      <c r="B33" s="173" t="str">
        <f>'Week 1 tm 10'!B33:T33</f>
        <v>5 Onderneemt</v>
      </c>
      <c r="C33" s="173"/>
      <c r="D33" s="173"/>
      <c r="E33" s="173"/>
      <c r="F33" s="173"/>
      <c r="G33" s="173"/>
      <c r="H33" s="173"/>
      <c r="I33" s="173"/>
      <c r="J33" s="173"/>
      <c r="K33" s="173"/>
      <c r="L33" s="173"/>
      <c r="M33" s="173"/>
      <c r="N33" s="173"/>
      <c r="O33" s="173"/>
      <c r="P33" s="173"/>
      <c r="Q33" s="173"/>
      <c r="R33" s="173"/>
      <c r="S33" s="173"/>
      <c r="T33" s="173"/>
      <c r="U33" s="56">
        <f>SUM(U34:U43)</f>
        <v>0</v>
      </c>
      <c r="V33" s="57" t="e">
        <f>(U33/U44)</f>
        <v>#DIV/0!</v>
      </c>
      <c r="W33" s="58"/>
      <c r="X33" s="59"/>
    </row>
    <row r="34" spans="1:24" ht="24.95" customHeight="1" thickBot="1" x14ac:dyDescent="0.3">
      <c r="A34" s="88"/>
      <c r="B34" s="149" t="str">
        <f>'Week 1 tm 10'!B34:J34</f>
        <v>5.1 Bepaalt vestigingsplaats</v>
      </c>
      <c r="C34" s="150"/>
      <c r="D34" s="150"/>
      <c r="E34" s="150"/>
      <c r="F34" s="150"/>
      <c r="G34" s="150"/>
      <c r="H34" s="150"/>
      <c r="I34" s="150"/>
      <c r="J34" s="150"/>
      <c r="K34" s="29"/>
      <c r="L34" s="29"/>
      <c r="M34" s="29"/>
      <c r="N34" s="29"/>
      <c r="O34" s="29"/>
      <c r="P34" s="29"/>
      <c r="Q34" s="29"/>
      <c r="R34" s="29"/>
      <c r="S34" s="29"/>
      <c r="T34" s="29"/>
      <c r="U34" s="64">
        <f t="shared" si="5"/>
        <v>0</v>
      </c>
      <c r="V34" s="63"/>
      <c r="W34" s="51"/>
      <c r="X34" s="52"/>
    </row>
    <row r="35" spans="1:24" ht="24.95" customHeight="1" thickBot="1" x14ac:dyDescent="0.3">
      <c r="A35" s="88"/>
      <c r="B35" s="149" t="str">
        <f>'Week 1 tm 10'!B35:J35</f>
        <v>5.2 Onderzoekt ondernemingsvorm</v>
      </c>
      <c r="C35" s="150"/>
      <c r="D35" s="150"/>
      <c r="E35" s="150"/>
      <c r="F35" s="150"/>
      <c r="G35" s="150"/>
      <c r="H35" s="150"/>
      <c r="I35" s="150"/>
      <c r="J35" s="150"/>
      <c r="K35" s="28"/>
      <c r="L35" s="28"/>
      <c r="M35" s="28"/>
      <c r="N35" s="28"/>
      <c r="O35" s="28"/>
      <c r="P35" s="28"/>
      <c r="Q35" s="28"/>
      <c r="R35" s="28"/>
      <c r="S35" s="28"/>
      <c r="T35" s="28"/>
      <c r="U35" s="62">
        <f t="shared" si="5"/>
        <v>0</v>
      </c>
      <c r="V35" s="63"/>
      <c r="W35" s="51"/>
      <c r="X35" s="52"/>
    </row>
    <row r="36" spans="1:24" ht="24.95" customHeight="1" thickBot="1" x14ac:dyDescent="0.3">
      <c r="A36" s="88"/>
      <c r="B36" s="149" t="str">
        <f>'Week 1 tm 10'!B36:J36</f>
        <v>5.3 Stelt marketingplan op</v>
      </c>
      <c r="C36" s="150"/>
      <c r="D36" s="150"/>
      <c r="E36" s="150"/>
      <c r="F36" s="150"/>
      <c r="G36" s="150"/>
      <c r="H36" s="150"/>
      <c r="I36" s="150"/>
      <c r="J36" s="150"/>
      <c r="K36" s="28"/>
      <c r="L36" s="28"/>
      <c r="M36" s="28"/>
      <c r="N36" s="28"/>
      <c r="O36" s="28"/>
      <c r="P36" s="28"/>
      <c r="Q36" s="28"/>
      <c r="R36" s="28"/>
      <c r="S36" s="28"/>
      <c r="T36" s="28"/>
      <c r="U36" s="62">
        <f t="shared" ref="U36:U37" si="9">SUM(K36:T36)</f>
        <v>0</v>
      </c>
      <c r="V36" s="63"/>
      <c r="W36" s="51"/>
      <c r="X36" s="52"/>
    </row>
    <row r="37" spans="1:24" ht="24.95" customHeight="1" thickBot="1" x14ac:dyDescent="0.3">
      <c r="A37" s="88"/>
      <c r="B37" s="149" t="str">
        <f>'Week 1 tm 10'!B37:J37</f>
        <v>5.4 Innoveert de onderneming</v>
      </c>
      <c r="C37" s="150"/>
      <c r="D37" s="150"/>
      <c r="E37" s="150"/>
      <c r="F37" s="150"/>
      <c r="G37" s="150"/>
      <c r="H37" s="150"/>
      <c r="I37" s="150"/>
      <c r="J37" s="150"/>
      <c r="K37" s="28"/>
      <c r="L37" s="28"/>
      <c r="M37" s="28"/>
      <c r="N37" s="28"/>
      <c r="O37" s="28"/>
      <c r="P37" s="28"/>
      <c r="Q37" s="28"/>
      <c r="R37" s="28"/>
      <c r="S37" s="28"/>
      <c r="T37" s="28"/>
      <c r="U37" s="62">
        <f t="shared" si="9"/>
        <v>0</v>
      </c>
      <c r="V37" s="63"/>
      <c r="W37" s="51"/>
      <c r="X37" s="52"/>
    </row>
    <row r="38" spans="1:24" ht="24.95" customHeight="1" thickBot="1" x14ac:dyDescent="0.3">
      <c r="A38" s="88"/>
      <c r="B38" s="149" t="str">
        <f>'Week 1 tm 10'!B38:J38</f>
        <v>5.5 Verzorgt financiële administratie</v>
      </c>
      <c r="C38" s="150"/>
      <c r="D38" s="150"/>
      <c r="E38" s="150"/>
      <c r="F38" s="150"/>
      <c r="G38" s="150"/>
      <c r="H38" s="150"/>
      <c r="I38" s="150"/>
      <c r="J38" s="150"/>
      <c r="K38" s="28"/>
      <c r="L38" s="28"/>
      <c r="M38" s="28"/>
      <c r="N38" s="28"/>
      <c r="O38" s="28"/>
      <c r="P38" s="28"/>
      <c r="Q38" s="28"/>
      <c r="R38" s="28"/>
      <c r="S38" s="28"/>
      <c r="T38" s="28"/>
      <c r="U38" s="62">
        <f t="shared" si="5"/>
        <v>0</v>
      </c>
      <c r="V38" s="63"/>
      <c r="W38" s="51"/>
      <c r="X38" s="52"/>
    </row>
    <row r="39" spans="1:24" ht="24.95" customHeight="1" thickBot="1" x14ac:dyDescent="0.3">
      <c r="A39" s="88"/>
      <c r="B39" s="149" t="str">
        <f>'Week 1 tm 10'!B39:J39</f>
        <v>5.6 Analyseert de financiële situatie</v>
      </c>
      <c r="C39" s="150"/>
      <c r="D39" s="150"/>
      <c r="E39" s="150"/>
      <c r="F39" s="150"/>
      <c r="G39" s="150"/>
      <c r="H39" s="150"/>
      <c r="I39" s="150"/>
      <c r="J39" s="150"/>
      <c r="K39" s="28"/>
      <c r="L39" s="28"/>
      <c r="M39" s="28"/>
      <c r="N39" s="28"/>
      <c r="O39" s="28"/>
      <c r="P39" s="28"/>
      <c r="Q39" s="28"/>
      <c r="R39" s="28"/>
      <c r="S39" s="28"/>
      <c r="T39" s="28"/>
      <c r="U39" s="62">
        <f t="shared" ref="U39" si="10">SUM(K39:T39)</f>
        <v>0</v>
      </c>
      <c r="V39" s="63"/>
      <c r="W39" s="51"/>
      <c r="X39" s="52"/>
    </row>
    <row r="40" spans="1:24" ht="24.95" customHeight="1" thickBot="1" x14ac:dyDescent="0.3">
      <c r="A40" s="88"/>
      <c r="B40" s="149" t="str">
        <f>'Week 1 tm 10'!B40:J40</f>
        <v>5.7 Bepaalt personeelsbehoefte</v>
      </c>
      <c r="C40" s="150"/>
      <c r="D40" s="150"/>
      <c r="E40" s="150"/>
      <c r="F40" s="150"/>
      <c r="G40" s="150"/>
      <c r="H40" s="150"/>
      <c r="I40" s="150"/>
      <c r="J40" s="150"/>
      <c r="K40" s="28"/>
      <c r="L40" s="28"/>
      <c r="M40" s="28"/>
      <c r="N40" s="28"/>
      <c r="O40" s="28"/>
      <c r="P40" s="28"/>
      <c r="Q40" s="28"/>
      <c r="R40" s="28"/>
      <c r="S40" s="28"/>
      <c r="T40" s="28"/>
      <c r="U40" s="62">
        <f t="shared" ref="U40" si="11">SUM(K40:T40)</f>
        <v>0</v>
      </c>
      <c r="V40" s="63"/>
      <c r="W40" s="51"/>
      <c r="X40" s="52"/>
    </row>
    <row r="41" spans="1:24" ht="24.95" customHeight="1" thickBot="1" x14ac:dyDescent="0.3">
      <c r="A41" s="88"/>
      <c r="B41" s="149" t="str">
        <f>'Week 1 tm 10'!B41:J41</f>
        <v>5.8 Bepaalt beleid op het gebied van kwaliteit, veiligheid, milieu en arbo</v>
      </c>
      <c r="C41" s="150"/>
      <c r="D41" s="150"/>
      <c r="E41" s="150"/>
      <c r="F41" s="150"/>
      <c r="G41" s="150"/>
      <c r="H41" s="150"/>
      <c r="I41" s="150"/>
      <c r="J41" s="150"/>
      <c r="K41" s="28"/>
      <c r="L41" s="28"/>
      <c r="M41" s="28"/>
      <c r="N41" s="28"/>
      <c r="O41" s="28"/>
      <c r="P41" s="28"/>
      <c r="Q41" s="28"/>
      <c r="R41" s="28"/>
      <c r="S41" s="28"/>
      <c r="T41" s="28"/>
      <c r="U41" s="62">
        <f t="shared" si="5"/>
        <v>0</v>
      </c>
      <c r="V41" s="63"/>
      <c r="W41" s="51"/>
      <c r="X41" s="52"/>
    </row>
    <row r="42" spans="1:24" ht="24.95" customHeight="1" thickBot="1" x14ac:dyDescent="0.3">
      <c r="A42" s="88"/>
      <c r="B42" s="149" t="str">
        <f>'Week 1 tm 10'!B42:J42</f>
        <v>5.9 Profileert en promoot de onderneming</v>
      </c>
      <c r="C42" s="150"/>
      <c r="D42" s="150"/>
      <c r="E42" s="150"/>
      <c r="F42" s="150"/>
      <c r="G42" s="150"/>
      <c r="H42" s="150"/>
      <c r="I42" s="150"/>
      <c r="J42" s="150"/>
      <c r="K42" s="28"/>
      <c r="L42" s="28"/>
      <c r="M42" s="28"/>
      <c r="N42" s="28"/>
      <c r="O42" s="28"/>
      <c r="P42" s="28"/>
      <c r="Q42" s="28"/>
      <c r="R42" s="28" t="s">
        <v>19</v>
      </c>
      <c r="S42" s="28"/>
      <c r="T42" s="28"/>
      <c r="U42" s="62">
        <f t="shared" ref="U42" si="12">SUM(K42:T42)</f>
        <v>0</v>
      </c>
      <c r="V42" s="63"/>
      <c r="W42" s="51"/>
      <c r="X42" s="52"/>
    </row>
    <row r="43" spans="1:24" ht="24.95" customHeight="1" thickBot="1" x14ac:dyDescent="0.3">
      <c r="A43" s="88"/>
      <c r="B43" s="149" t="str">
        <f>'Week 1 tm 10'!B43:J43</f>
        <v>5.10 Stelt verkoopprijs vast</v>
      </c>
      <c r="C43" s="150"/>
      <c r="D43" s="150"/>
      <c r="E43" s="150"/>
      <c r="F43" s="150"/>
      <c r="G43" s="150"/>
      <c r="H43" s="150"/>
      <c r="I43" s="150"/>
      <c r="J43" s="150"/>
      <c r="K43" s="28"/>
      <c r="L43" s="28"/>
      <c r="M43" s="28"/>
      <c r="N43" s="28"/>
      <c r="O43" s="28"/>
      <c r="P43" s="28"/>
      <c r="Q43" s="28"/>
      <c r="R43" s="28"/>
      <c r="S43" s="28"/>
      <c r="T43" s="28"/>
      <c r="U43" s="62">
        <f t="shared" si="5"/>
        <v>0</v>
      </c>
      <c r="V43" s="63"/>
      <c r="W43" s="51"/>
      <c r="X43" s="52"/>
    </row>
    <row r="44" spans="1:24" ht="24.95" customHeight="1" thickBot="1" x14ac:dyDescent="0.3">
      <c r="A44" s="89"/>
      <c r="B44" s="182" t="s">
        <v>25</v>
      </c>
      <c r="C44" s="182"/>
      <c r="D44" s="182"/>
      <c r="E44" s="182"/>
      <c r="F44" s="182"/>
      <c r="G44" s="182"/>
      <c r="H44" s="182"/>
      <c r="I44" s="182"/>
      <c r="J44" s="182"/>
      <c r="K44" s="67">
        <f t="shared" ref="K44:T44" si="13">SUM(K11:K43)</f>
        <v>0</v>
      </c>
      <c r="L44" s="67">
        <f t="shared" si="13"/>
        <v>0</v>
      </c>
      <c r="M44" s="67">
        <f t="shared" si="13"/>
        <v>0</v>
      </c>
      <c r="N44" s="67">
        <f t="shared" si="13"/>
        <v>0</v>
      </c>
      <c r="O44" s="67">
        <f t="shared" si="13"/>
        <v>0</v>
      </c>
      <c r="P44" s="67">
        <f t="shared" si="13"/>
        <v>0</v>
      </c>
      <c r="Q44" s="67">
        <f t="shared" si="13"/>
        <v>0</v>
      </c>
      <c r="R44" s="67">
        <f t="shared" si="13"/>
        <v>0</v>
      </c>
      <c r="S44" s="67">
        <f t="shared" si="13"/>
        <v>0</v>
      </c>
      <c r="T44" s="67">
        <f t="shared" si="13"/>
        <v>0</v>
      </c>
      <c r="U44" s="68">
        <f t="shared" si="5"/>
        <v>0</v>
      </c>
      <c r="V44" s="57" t="e">
        <f>SUM(V10:V43)</f>
        <v>#DIV/0!</v>
      </c>
      <c r="W44" s="58"/>
      <c r="X44" s="59"/>
    </row>
    <row r="45" spans="1:24" ht="24.95" customHeight="1" thickBot="1" x14ac:dyDescent="0.3">
      <c r="A45" s="89"/>
      <c r="B45" s="208" t="s">
        <v>39</v>
      </c>
      <c r="C45" s="209"/>
      <c r="D45" s="209"/>
      <c r="E45" s="209"/>
      <c r="F45" s="209"/>
      <c r="G45" s="209"/>
      <c r="H45" s="209"/>
      <c r="I45" s="209"/>
      <c r="J45" s="209"/>
      <c r="K45" s="209"/>
      <c r="L45" s="209"/>
      <c r="M45" s="209"/>
      <c r="N45" s="209"/>
      <c r="O45" s="209"/>
      <c r="P45" s="209"/>
      <c r="Q45" s="209"/>
      <c r="R45" s="209"/>
      <c r="S45" s="209"/>
      <c r="T45" s="209"/>
      <c r="U45" s="56"/>
      <c r="V45" s="57" t="e">
        <f>U46/U44</f>
        <v>#DIV/0!</v>
      </c>
      <c r="W45" s="58"/>
      <c r="X45" s="59"/>
    </row>
    <row r="46" spans="1:24" ht="24.95" customHeight="1" thickBot="1" x14ac:dyDescent="0.3">
      <c r="A46" s="88"/>
      <c r="B46" s="149" t="str">
        <f>'Week 1 tm 10'!B46:J46</f>
        <v>Verzuim met reden (ziekte, doktersbezoek, bruiloft e.d.)</v>
      </c>
      <c r="C46" s="150"/>
      <c r="D46" s="150"/>
      <c r="E46" s="150"/>
      <c r="F46" s="150"/>
      <c r="G46" s="150"/>
      <c r="H46" s="150"/>
      <c r="I46" s="150"/>
      <c r="J46" s="150"/>
      <c r="K46" s="28"/>
      <c r="L46" s="28"/>
      <c r="M46" s="28"/>
      <c r="N46" s="28"/>
      <c r="O46" s="28"/>
      <c r="P46" s="28"/>
      <c r="Q46" s="28"/>
      <c r="R46" s="28" t="s">
        <v>19</v>
      </c>
      <c r="S46" s="28"/>
      <c r="T46" s="111"/>
      <c r="U46" s="112">
        <f t="shared" ref="U46" si="14">SUM(K46:T46)</f>
        <v>0</v>
      </c>
      <c r="V46" s="63"/>
      <c r="W46" s="51"/>
      <c r="X46" s="52"/>
    </row>
    <row r="47" spans="1:24" ht="24.95" customHeight="1" thickBot="1" x14ac:dyDescent="0.3">
      <c r="A47" s="88"/>
      <c r="B47" s="183" t="s">
        <v>26</v>
      </c>
      <c r="C47" s="184"/>
      <c r="D47" s="184"/>
      <c r="E47" s="184"/>
      <c r="F47" s="184"/>
      <c r="G47" s="184"/>
      <c r="H47" s="184"/>
      <c r="I47" s="184"/>
      <c r="J47" s="184"/>
      <c r="K47" s="184"/>
      <c r="L47" s="184"/>
      <c r="M47" s="184"/>
      <c r="N47" s="184"/>
      <c r="O47" s="184"/>
      <c r="P47" s="184"/>
      <c r="Q47" s="184"/>
      <c r="R47" s="184"/>
      <c r="S47" s="184"/>
      <c r="T47" s="184"/>
      <c r="U47" s="184"/>
      <c r="V47" s="185"/>
      <c r="W47" s="51"/>
      <c r="X47" s="52"/>
    </row>
    <row r="48" spans="1:24" ht="24.95" customHeight="1" thickBot="1" x14ac:dyDescent="0.3">
      <c r="A48" s="88"/>
      <c r="B48" s="175" t="s">
        <v>27</v>
      </c>
      <c r="C48" s="176"/>
      <c r="D48" s="176"/>
      <c r="E48" s="176"/>
      <c r="F48" s="176"/>
      <c r="G48" s="176"/>
      <c r="H48" s="176"/>
      <c r="I48" s="176"/>
      <c r="J48" s="176"/>
      <c r="K48" s="31"/>
      <c r="L48" s="31"/>
      <c r="M48" s="31"/>
      <c r="N48" s="31" t="s">
        <v>19</v>
      </c>
      <c r="O48" s="31" t="s">
        <v>19</v>
      </c>
      <c r="P48" s="31" t="s">
        <v>19</v>
      </c>
      <c r="Q48" s="31" t="s">
        <v>19</v>
      </c>
      <c r="R48" s="31" t="s">
        <v>19</v>
      </c>
      <c r="S48" s="31" t="s">
        <v>19</v>
      </c>
      <c r="T48" s="31" t="s">
        <v>19</v>
      </c>
      <c r="U48" s="69">
        <f>SUM(K48:T48)</f>
        <v>0</v>
      </c>
      <c r="V48" s="70" t="e">
        <f>U48/U44</f>
        <v>#DIV/0!</v>
      </c>
      <c r="W48" s="58"/>
      <c r="X48" s="59"/>
    </row>
    <row r="49" spans="1:24" ht="15.75" thickBot="1" x14ac:dyDescent="0.3">
      <c r="A49" s="89"/>
      <c r="B49" s="71"/>
      <c r="C49" s="71"/>
      <c r="D49" s="71"/>
      <c r="E49" s="71"/>
      <c r="F49" s="72"/>
      <c r="G49" s="72"/>
      <c r="H49" s="51"/>
      <c r="I49" s="43"/>
      <c r="J49" s="72"/>
      <c r="K49" s="72"/>
      <c r="L49" s="72"/>
      <c r="M49" s="72"/>
      <c r="N49" s="46"/>
      <c r="O49" s="46"/>
      <c r="P49" s="72"/>
      <c r="Q49" s="72"/>
      <c r="R49" s="72"/>
      <c r="S49" s="72"/>
      <c r="T49" s="51"/>
      <c r="U49" s="73"/>
      <c r="V49" s="51"/>
      <c r="W49" s="51"/>
      <c r="X49" s="52"/>
    </row>
    <row r="50" spans="1:24" ht="18.75" thickBot="1" x14ac:dyDescent="0.3">
      <c r="A50" s="90"/>
      <c r="B50" s="177" t="s">
        <v>28</v>
      </c>
      <c r="C50" s="178"/>
      <c r="D50" s="178"/>
      <c r="E50" s="178"/>
      <c r="F50" s="178"/>
      <c r="G50" s="178"/>
      <c r="H50" s="179"/>
      <c r="I50" s="180">
        <f>Jaarplanning!L28</f>
        <v>0</v>
      </c>
      <c r="J50" s="181"/>
      <c r="K50" s="75"/>
      <c r="L50" s="177" t="s">
        <v>29</v>
      </c>
      <c r="M50" s="178"/>
      <c r="N50" s="178"/>
      <c r="O50" s="178"/>
      <c r="P50" s="178"/>
      <c r="Q50" s="179"/>
      <c r="R50" s="180">
        <f>'Week 1 tm 10'!U44+U44</f>
        <v>0</v>
      </c>
      <c r="S50" s="181"/>
      <c r="T50" s="76"/>
      <c r="U50" s="94" t="s">
        <v>30</v>
      </c>
      <c r="V50" s="77">
        <f>R50-I50</f>
        <v>0</v>
      </c>
      <c r="W50" s="58"/>
      <c r="X50" s="59"/>
    </row>
    <row r="51" spans="1:24" ht="15.75" thickBot="1" x14ac:dyDescent="0.3">
      <c r="A51" s="91"/>
      <c r="B51" s="79"/>
      <c r="C51" s="79"/>
      <c r="D51" s="79"/>
      <c r="E51" s="79"/>
      <c r="F51" s="79"/>
      <c r="G51" s="79"/>
      <c r="H51" s="79"/>
      <c r="I51" s="79"/>
      <c r="J51" s="79"/>
      <c r="K51" s="80"/>
      <c r="L51" s="79"/>
      <c r="M51" s="79"/>
      <c r="N51" s="79"/>
      <c r="O51" s="79"/>
      <c r="P51" s="79"/>
      <c r="Q51" s="79"/>
      <c r="R51" s="79"/>
      <c r="S51" s="79"/>
      <c r="T51" s="72"/>
      <c r="U51" s="79"/>
      <c r="V51" s="79"/>
      <c r="W51" s="51"/>
      <c r="X51" s="52"/>
    </row>
    <row r="52" spans="1:24" x14ac:dyDescent="0.25">
      <c r="A52" s="212" t="s">
        <v>31</v>
      </c>
      <c r="B52" s="187"/>
      <c r="C52" s="187"/>
      <c r="D52" s="187"/>
      <c r="E52" s="187"/>
      <c r="F52" s="188"/>
      <c r="G52" s="192"/>
      <c r="H52" s="193"/>
      <c r="I52" s="193"/>
      <c r="J52" s="193"/>
      <c r="K52" s="193"/>
      <c r="L52" s="193"/>
      <c r="M52" s="193"/>
      <c r="N52" s="193"/>
      <c r="O52" s="193"/>
      <c r="P52" s="193"/>
      <c r="Q52" s="193"/>
      <c r="R52" s="193"/>
      <c r="S52" s="193"/>
      <c r="T52" s="193"/>
      <c r="U52" s="193"/>
      <c r="V52" s="193"/>
      <c r="W52" s="193"/>
      <c r="X52" s="194"/>
    </row>
    <row r="53" spans="1:24" ht="49.9" customHeight="1" thickBot="1" x14ac:dyDescent="0.3">
      <c r="A53" s="213"/>
      <c r="B53" s="190"/>
      <c r="C53" s="190"/>
      <c r="D53" s="190"/>
      <c r="E53" s="190"/>
      <c r="F53" s="191"/>
      <c r="G53" s="195"/>
      <c r="H53" s="196"/>
      <c r="I53" s="196"/>
      <c r="J53" s="196"/>
      <c r="K53" s="196"/>
      <c r="L53" s="196"/>
      <c r="M53" s="196"/>
      <c r="N53" s="196"/>
      <c r="O53" s="196"/>
      <c r="P53" s="196"/>
      <c r="Q53" s="196"/>
      <c r="R53" s="196"/>
      <c r="S53" s="196"/>
      <c r="T53" s="196"/>
      <c r="U53" s="196"/>
      <c r="V53" s="196"/>
      <c r="W53" s="196"/>
      <c r="X53" s="197"/>
    </row>
    <row r="54" spans="1:24" ht="15" customHeight="1" thickBot="1" x14ac:dyDescent="0.3">
      <c r="A54" s="186" t="s">
        <v>81</v>
      </c>
      <c r="B54" s="187"/>
      <c r="C54" s="187"/>
      <c r="D54" s="187"/>
      <c r="E54" s="187"/>
      <c r="F54" s="188"/>
      <c r="G54" s="198" t="s">
        <v>82</v>
      </c>
      <c r="H54" s="199"/>
      <c r="I54" s="199"/>
      <c r="J54" s="116" t="s">
        <v>83</v>
      </c>
      <c r="K54" s="200" t="s">
        <v>84</v>
      </c>
      <c r="L54" s="200"/>
      <c r="M54" s="200"/>
      <c r="N54" s="200"/>
      <c r="O54" s="200"/>
      <c r="P54" s="200"/>
      <c r="Q54" s="201" t="s">
        <v>85</v>
      </c>
      <c r="R54" s="201"/>
      <c r="S54" s="201"/>
      <c r="T54" s="201"/>
      <c r="U54" s="201"/>
      <c r="V54" s="201"/>
      <c r="W54" s="201"/>
      <c r="X54" s="202"/>
    </row>
    <row r="55" spans="1:24" ht="30" customHeight="1" thickBot="1" x14ac:dyDescent="0.3">
      <c r="A55" s="189"/>
      <c r="B55" s="190"/>
      <c r="C55" s="190"/>
      <c r="D55" s="190"/>
      <c r="E55" s="190"/>
      <c r="F55" s="191"/>
      <c r="G55" s="203"/>
      <c r="H55" s="204"/>
      <c r="I55" s="204"/>
      <c r="J55" s="117"/>
      <c r="K55" s="205"/>
      <c r="L55" s="205"/>
      <c r="M55" s="205"/>
      <c r="N55" s="205"/>
      <c r="O55" s="205"/>
      <c r="P55" s="205"/>
      <c r="Q55" s="206">
        <f>Jaarplanning!J4</f>
        <v>0</v>
      </c>
      <c r="R55" s="206"/>
      <c r="S55" s="206"/>
      <c r="T55" s="206"/>
      <c r="U55" s="206"/>
      <c r="V55" s="206"/>
      <c r="W55" s="206"/>
      <c r="X55" s="207"/>
    </row>
  </sheetData>
  <sheetProtection password="CCFC" sheet="1" objects="1" scenarios="1"/>
  <mergeCells count="61">
    <mergeCell ref="E6:J6"/>
    <mergeCell ref="Q6:V6"/>
    <mergeCell ref="B8:J9"/>
    <mergeCell ref="B37:J37"/>
    <mergeCell ref="B46:J46"/>
    <mergeCell ref="B45:T45"/>
    <mergeCell ref="Q1:X1"/>
    <mergeCell ref="B2:T2"/>
    <mergeCell ref="U2:X2"/>
    <mergeCell ref="B35:J35"/>
    <mergeCell ref="B16:J16"/>
    <mergeCell ref="B17:J17"/>
    <mergeCell ref="B18:J18"/>
    <mergeCell ref="B24:J24"/>
    <mergeCell ref="B21:J21"/>
    <mergeCell ref="B19:J19"/>
    <mergeCell ref="B20:J20"/>
    <mergeCell ref="E4:J4"/>
    <mergeCell ref="Q4:V4"/>
    <mergeCell ref="R50:S50"/>
    <mergeCell ref="A52:F53"/>
    <mergeCell ref="G52:X53"/>
    <mergeCell ref="A54:F55"/>
    <mergeCell ref="G54:I54"/>
    <mergeCell ref="K54:P54"/>
    <mergeCell ref="Q54:X54"/>
    <mergeCell ref="G55:I55"/>
    <mergeCell ref="K55:P55"/>
    <mergeCell ref="Q55:X55"/>
    <mergeCell ref="U8:V8"/>
    <mergeCell ref="B10:T10"/>
    <mergeCell ref="B11:J11"/>
    <mergeCell ref="B13:T13"/>
    <mergeCell ref="B14:J14"/>
    <mergeCell ref="B12:J12"/>
    <mergeCell ref="B15:J15"/>
    <mergeCell ref="B27:J27"/>
    <mergeCell ref="B31:J31"/>
    <mergeCell ref="B28:J28"/>
    <mergeCell ref="B22:J22"/>
    <mergeCell ref="B23:T23"/>
    <mergeCell ref="B25:J25"/>
    <mergeCell ref="B26:J26"/>
    <mergeCell ref="B29:T29"/>
    <mergeCell ref="B30:J30"/>
    <mergeCell ref="B48:J48"/>
    <mergeCell ref="B50:H50"/>
    <mergeCell ref="I50:J50"/>
    <mergeCell ref="L50:Q50"/>
    <mergeCell ref="B32:J32"/>
    <mergeCell ref="B47:V47"/>
    <mergeCell ref="B33:T33"/>
    <mergeCell ref="B34:J34"/>
    <mergeCell ref="B43:J43"/>
    <mergeCell ref="B44:J44"/>
    <mergeCell ref="B42:J42"/>
    <mergeCell ref="B41:J41"/>
    <mergeCell ref="B40:J40"/>
    <mergeCell ref="B38:J38"/>
    <mergeCell ref="B39:J39"/>
    <mergeCell ref="B36:J36"/>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55"/>
  <sheetViews>
    <sheetView zoomScaleNormal="100" workbookViewId="0">
      <selection activeCell="B12" sqref="B12:J12"/>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Bloemendetailhandel 4</v>
      </c>
      <c r="C1" s="83"/>
      <c r="D1" s="83"/>
      <c r="E1" s="83"/>
      <c r="F1" s="83"/>
      <c r="G1" s="83"/>
      <c r="H1" s="83"/>
      <c r="I1" s="83"/>
      <c r="J1" s="83"/>
      <c r="K1" s="83"/>
      <c r="L1" s="84"/>
      <c r="M1" s="83"/>
      <c r="N1" s="83"/>
      <c r="O1" s="83"/>
      <c r="P1" s="83"/>
      <c r="Q1" s="214">
        <f>Jaarplanning!$C$5</f>
        <v>2016</v>
      </c>
      <c r="R1" s="214"/>
      <c r="S1" s="214"/>
      <c r="T1" s="214"/>
      <c r="U1" s="214"/>
      <c r="V1" s="214"/>
      <c r="W1" s="214"/>
      <c r="X1" s="215"/>
    </row>
    <row r="2" spans="1:24" ht="21" customHeight="1" x14ac:dyDescent="0.3">
      <c r="A2" s="85"/>
      <c r="B2" s="160" t="str">
        <f>Jaarplanning!$B$2</f>
        <v>Manager bloembinden</v>
      </c>
      <c r="C2" s="160"/>
      <c r="D2" s="160"/>
      <c r="E2" s="160"/>
      <c r="F2" s="160"/>
      <c r="G2" s="160"/>
      <c r="H2" s="160"/>
      <c r="I2" s="160"/>
      <c r="J2" s="160"/>
      <c r="K2" s="160"/>
      <c r="L2" s="160"/>
      <c r="M2" s="160"/>
      <c r="N2" s="160"/>
      <c r="O2" s="160"/>
      <c r="P2" s="160"/>
      <c r="Q2" s="160"/>
      <c r="R2" s="160"/>
      <c r="S2" s="160"/>
      <c r="T2" s="160"/>
      <c r="U2" s="161" t="str">
        <f>Jaarplanning!$I$1</f>
        <v>Crebo: 97440</v>
      </c>
      <c r="V2" s="161"/>
      <c r="W2" s="161"/>
      <c r="X2" s="162"/>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20</v>
      </c>
      <c r="C4" s="43"/>
      <c r="D4" s="43"/>
      <c r="E4" s="218">
        <f>'Week 1 tm 10'!E4:J4</f>
        <v>0</v>
      </c>
      <c r="F4" s="219"/>
      <c r="G4" s="219"/>
      <c r="H4" s="219"/>
      <c r="I4" s="219"/>
      <c r="J4" s="220"/>
      <c r="K4" s="43"/>
      <c r="L4" s="42" t="s">
        <v>32</v>
      </c>
      <c r="M4" s="44"/>
      <c r="N4" s="45"/>
      <c r="O4" s="46"/>
      <c r="P4" s="46"/>
      <c r="Q4" s="218">
        <f>'Week 1 tm 10'!Q4:V4</f>
        <v>0</v>
      </c>
      <c r="R4" s="219"/>
      <c r="S4" s="219"/>
      <c r="T4" s="219"/>
      <c r="U4" s="219"/>
      <c r="V4" s="220"/>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34</v>
      </c>
      <c r="C6" s="44"/>
      <c r="D6" s="44"/>
      <c r="E6" s="221">
        <f>'Week 1 tm 10'!E6:J6</f>
        <v>0</v>
      </c>
      <c r="F6" s="222"/>
      <c r="G6" s="222"/>
      <c r="H6" s="222"/>
      <c r="I6" s="222"/>
      <c r="J6" s="223"/>
      <c r="K6" s="44"/>
      <c r="L6" s="42" t="s">
        <v>33</v>
      </c>
      <c r="M6" s="44"/>
      <c r="N6" s="45"/>
      <c r="O6" s="44"/>
      <c r="P6" s="44"/>
      <c r="Q6" s="224">
        <f>'Week 1 tm 10'!Q6:V6</f>
        <v>0</v>
      </c>
      <c r="R6" s="225"/>
      <c r="S6" s="225"/>
      <c r="T6" s="225"/>
      <c r="U6" s="225"/>
      <c r="V6" s="226"/>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3" t="s">
        <v>21</v>
      </c>
      <c r="C8" s="164"/>
      <c r="D8" s="164"/>
      <c r="E8" s="164"/>
      <c r="F8" s="164"/>
      <c r="G8" s="164"/>
      <c r="H8" s="164"/>
      <c r="I8" s="164"/>
      <c r="J8" s="165"/>
      <c r="K8" s="95">
        <f>Jaarplanning!B30</f>
        <v>42723</v>
      </c>
      <c r="L8" s="95">
        <f>K8+7</f>
        <v>42730</v>
      </c>
      <c r="M8" s="95">
        <f t="shared" ref="M8:T8" si="0">L8+7</f>
        <v>42737</v>
      </c>
      <c r="N8" s="95">
        <f t="shared" si="0"/>
        <v>42744</v>
      </c>
      <c r="O8" s="95">
        <f t="shared" si="0"/>
        <v>42751</v>
      </c>
      <c r="P8" s="95">
        <f t="shared" si="0"/>
        <v>42758</v>
      </c>
      <c r="Q8" s="95">
        <f t="shared" si="0"/>
        <v>42765</v>
      </c>
      <c r="R8" s="95">
        <f t="shared" si="0"/>
        <v>42772</v>
      </c>
      <c r="S8" s="95">
        <f t="shared" si="0"/>
        <v>42779</v>
      </c>
      <c r="T8" s="95">
        <f t="shared" si="0"/>
        <v>42786</v>
      </c>
      <c r="U8" s="169" t="s">
        <v>22</v>
      </c>
      <c r="V8" s="170"/>
      <c r="W8" s="51"/>
      <c r="X8" s="52"/>
    </row>
    <row r="9" spans="1:24" ht="18.75" thickBot="1" x14ac:dyDescent="0.3">
      <c r="A9" s="88"/>
      <c r="B9" s="166"/>
      <c r="C9" s="167"/>
      <c r="D9" s="167"/>
      <c r="E9" s="167"/>
      <c r="F9" s="167"/>
      <c r="G9" s="167"/>
      <c r="H9" s="167"/>
      <c r="I9" s="167"/>
      <c r="J9" s="168"/>
      <c r="K9" s="53">
        <f>Jaarplanning!A30</f>
        <v>51</v>
      </c>
      <c r="L9" s="53">
        <f>Jaarplanning!A31</f>
        <v>52</v>
      </c>
      <c r="M9" s="53">
        <f t="shared" ref="M9:T9" si="1">L9+1</f>
        <v>53</v>
      </c>
      <c r="N9" s="53">
        <f t="shared" si="1"/>
        <v>54</v>
      </c>
      <c r="O9" s="53">
        <f t="shared" si="1"/>
        <v>55</v>
      </c>
      <c r="P9" s="53">
        <f t="shared" si="1"/>
        <v>56</v>
      </c>
      <c r="Q9" s="53">
        <f t="shared" si="1"/>
        <v>57</v>
      </c>
      <c r="R9" s="53">
        <f t="shared" si="1"/>
        <v>58</v>
      </c>
      <c r="S9" s="53">
        <f t="shared" si="1"/>
        <v>59</v>
      </c>
      <c r="T9" s="53">
        <f t="shared" si="1"/>
        <v>60</v>
      </c>
      <c r="U9" s="54" t="s">
        <v>23</v>
      </c>
      <c r="V9" s="55" t="s">
        <v>24</v>
      </c>
      <c r="W9" s="51"/>
      <c r="X9" s="52"/>
    </row>
    <row r="10" spans="1:24" ht="24.95" customHeight="1" thickBot="1" x14ac:dyDescent="0.3">
      <c r="A10" s="88"/>
      <c r="B10" s="227" t="str">
        <f>'Week 1 tm 10'!B10:T10</f>
        <v>1 Vervaardigt bloemwerk en plantarrangementen</v>
      </c>
      <c r="C10" s="173"/>
      <c r="D10" s="173"/>
      <c r="E10" s="173"/>
      <c r="F10" s="173"/>
      <c r="G10" s="173"/>
      <c r="H10" s="173"/>
      <c r="I10" s="173"/>
      <c r="J10" s="173"/>
      <c r="K10" s="173"/>
      <c r="L10" s="173"/>
      <c r="M10" s="173"/>
      <c r="N10" s="173"/>
      <c r="O10" s="173"/>
      <c r="P10" s="173"/>
      <c r="Q10" s="173"/>
      <c r="R10" s="173"/>
      <c r="S10" s="173"/>
      <c r="T10" s="173"/>
      <c r="U10" s="56">
        <f>SUM(U11:U12)</f>
        <v>0</v>
      </c>
      <c r="V10" s="57" t="e">
        <f>U10/U44</f>
        <v>#DIV/0!</v>
      </c>
      <c r="W10" s="58"/>
      <c r="X10" s="59"/>
    </row>
    <row r="11" spans="1:24" ht="24.95" customHeight="1" thickBot="1" x14ac:dyDescent="0.3">
      <c r="A11" s="88"/>
      <c r="B11" s="228" t="str">
        <f>'Week 1 tm 10'!B11:J11</f>
        <v>1.2 Stelt bloemwerk en plantarrangementen samen</v>
      </c>
      <c r="C11" s="229"/>
      <c r="D11" s="229"/>
      <c r="E11" s="229"/>
      <c r="F11" s="229"/>
      <c r="G11" s="229"/>
      <c r="H11" s="229"/>
      <c r="I11" s="229"/>
      <c r="J11" s="229"/>
      <c r="K11" s="30"/>
      <c r="L11" s="30"/>
      <c r="M11" s="30"/>
      <c r="N11" s="30" t="s">
        <v>19</v>
      </c>
      <c r="O11" s="30" t="s">
        <v>19</v>
      </c>
      <c r="P11" s="30" t="s">
        <v>19</v>
      </c>
      <c r="Q11" s="30" t="s">
        <v>19</v>
      </c>
      <c r="R11" s="30" t="s">
        <v>19</v>
      </c>
      <c r="S11" s="30" t="s">
        <v>19</v>
      </c>
      <c r="T11" s="30" t="s">
        <v>19</v>
      </c>
      <c r="U11" s="60">
        <f t="shared" ref="U11:U12" si="2">SUM(K11:T11)</f>
        <v>0</v>
      </c>
      <c r="V11" s="61"/>
      <c r="W11" s="58"/>
      <c r="X11" s="59"/>
    </row>
    <row r="12" spans="1:24" ht="24.95" customHeight="1" thickBot="1" x14ac:dyDescent="0.3">
      <c r="A12" s="88"/>
      <c r="B12" s="174" t="str">
        <f>'Week 1 tm 10'!B12:J12</f>
        <v>1.3 Berekent commerciële prijs</v>
      </c>
      <c r="C12" s="174"/>
      <c r="D12" s="174"/>
      <c r="E12" s="174"/>
      <c r="F12" s="174"/>
      <c r="G12" s="174"/>
      <c r="H12" s="174"/>
      <c r="I12" s="174"/>
      <c r="J12" s="174"/>
      <c r="K12" s="28"/>
      <c r="L12" s="28"/>
      <c r="M12" s="28"/>
      <c r="N12" s="28"/>
      <c r="O12" s="28"/>
      <c r="P12" s="28"/>
      <c r="Q12" s="28"/>
      <c r="R12" s="28"/>
      <c r="S12" s="28"/>
      <c r="T12" s="28"/>
      <c r="U12" s="62">
        <f t="shared" si="2"/>
        <v>0</v>
      </c>
      <c r="V12" s="63"/>
      <c r="W12" s="58"/>
      <c r="X12" s="59"/>
    </row>
    <row r="13" spans="1:24" ht="24.95" customHeight="1" thickBot="1" x14ac:dyDescent="0.3">
      <c r="A13" s="88"/>
      <c r="B13" s="173" t="str">
        <f>'Week 1 tm 10'!B13:T13</f>
        <v>2 Verricht werkzaamheden ten behoeve van de verkoop</v>
      </c>
      <c r="C13" s="173"/>
      <c r="D13" s="173"/>
      <c r="E13" s="173"/>
      <c r="F13" s="173"/>
      <c r="G13" s="173"/>
      <c r="H13" s="173"/>
      <c r="I13" s="173"/>
      <c r="J13" s="173"/>
      <c r="K13" s="173"/>
      <c r="L13" s="173"/>
      <c r="M13" s="173"/>
      <c r="N13" s="173"/>
      <c r="O13" s="173"/>
      <c r="P13" s="173"/>
      <c r="Q13" s="173"/>
      <c r="R13" s="173"/>
      <c r="S13" s="173"/>
      <c r="T13" s="173"/>
      <c r="U13" s="56">
        <f>SUM(U14:U22)</f>
        <v>0</v>
      </c>
      <c r="V13" s="57" t="e">
        <f>U13/U44</f>
        <v>#DIV/0!</v>
      </c>
      <c r="W13" s="58"/>
      <c r="X13" s="59"/>
    </row>
    <row r="14" spans="1:24" ht="24.95" customHeight="1" thickBot="1" x14ac:dyDescent="0.3">
      <c r="A14" s="88"/>
      <c r="B14" s="149" t="str">
        <f>'Week 1 tm 10'!B14:J14</f>
        <v>2.1 Bereidt winkelopening voor</v>
      </c>
      <c r="C14" s="150"/>
      <c r="D14" s="150"/>
      <c r="E14" s="150"/>
      <c r="F14" s="150"/>
      <c r="G14" s="150"/>
      <c r="H14" s="150"/>
      <c r="I14" s="150"/>
      <c r="J14" s="150"/>
      <c r="K14" s="29"/>
      <c r="L14" s="29"/>
      <c r="M14" s="29"/>
      <c r="N14" s="29"/>
      <c r="O14" s="29" t="s">
        <v>19</v>
      </c>
      <c r="P14" s="29" t="s">
        <v>19</v>
      </c>
      <c r="Q14" s="29" t="s">
        <v>19</v>
      </c>
      <c r="R14" s="29" t="s">
        <v>19</v>
      </c>
      <c r="S14" s="29" t="s">
        <v>19</v>
      </c>
      <c r="T14" s="29" t="s">
        <v>19</v>
      </c>
      <c r="U14" s="64">
        <f t="shared" ref="U14:U22" si="3">SUM(K14:T14)</f>
        <v>0</v>
      </c>
      <c r="V14" s="63"/>
      <c r="W14" s="51"/>
      <c r="X14" s="52"/>
    </row>
    <row r="15" spans="1:24" ht="24.95" customHeight="1" thickBot="1" x14ac:dyDescent="0.3">
      <c r="A15" s="88"/>
      <c r="B15" s="211" t="str">
        <f>'Week 1 tm 10'!B15:J15</f>
        <v>2.2 Verzorgt winkel</v>
      </c>
      <c r="C15" s="174"/>
      <c r="D15" s="174"/>
      <c r="E15" s="174"/>
      <c r="F15" s="174"/>
      <c r="G15" s="174"/>
      <c r="H15" s="174"/>
      <c r="I15" s="174"/>
      <c r="J15" s="174"/>
      <c r="K15" s="27"/>
      <c r="L15" s="27"/>
      <c r="M15" s="27"/>
      <c r="N15" s="27"/>
      <c r="O15" s="27" t="s">
        <v>19</v>
      </c>
      <c r="P15" s="27" t="s">
        <v>19</v>
      </c>
      <c r="Q15" s="27" t="s">
        <v>19</v>
      </c>
      <c r="R15" s="27" t="s">
        <v>19</v>
      </c>
      <c r="S15" s="27" t="s">
        <v>19</v>
      </c>
      <c r="T15" s="27" t="s">
        <v>19</v>
      </c>
      <c r="U15" s="65">
        <f t="shared" si="3"/>
        <v>0</v>
      </c>
      <c r="V15" s="63"/>
      <c r="W15" s="51"/>
      <c r="X15" s="52"/>
    </row>
    <row r="16" spans="1:24" ht="24.95" customHeight="1" thickBot="1" x14ac:dyDescent="0.3">
      <c r="A16" s="88"/>
      <c r="B16" s="211" t="str">
        <f>'Week 1 tm 10'!B16:J16</f>
        <v>2.3 Verzorgt winkelpresentatie</v>
      </c>
      <c r="C16" s="174"/>
      <c r="D16" s="174"/>
      <c r="E16" s="174"/>
      <c r="F16" s="174"/>
      <c r="G16" s="174"/>
      <c r="H16" s="174"/>
      <c r="I16" s="174"/>
      <c r="J16" s="174"/>
      <c r="K16" s="27"/>
      <c r="L16" s="27"/>
      <c r="M16" s="27"/>
      <c r="N16" s="27"/>
      <c r="O16" s="27" t="s">
        <v>19</v>
      </c>
      <c r="P16" s="27" t="s">
        <v>19</v>
      </c>
      <c r="Q16" s="27" t="s">
        <v>19</v>
      </c>
      <c r="R16" s="27" t="s">
        <v>19</v>
      </c>
      <c r="S16" s="27" t="s">
        <v>19</v>
      </c>
      <c r="T16" s="27" t="s">
        <v>19</v>
      </c>
      <c r="U16" s="65">
        <f t="shared" si="3"/>
        <v>0</v>
      </c>
      <c r="V16" s="63"/>
      <c r="W16" s="51"/>
      <c r="X16" s="52"/>
    </row>
    <row r="17" spans="1:24" ht="24.95" customHeight="1" thickBot="1" x14ac:dyDescent="0.3">
      <c r="A17" s="88"/>
      <c r="B17" s="211" t="str">
        <f>'Week 1 tm 10'!B17:J17</f>
        <v>2.4 Verzorgt producten</v>
      </c>
      <c r="C17" s="174"/>
      <c r="D17" s="174"/>
      <c r="E17" s="174"/>
      <c r="F17" s="174"/>
      <c r="G17" s="174"/>
      <c r="H17" s="174"/>
      <c r="I17" s="174"/>
      <c r="J17" s="174"/>
      <c r="K17" s="27"/>
      <c r="L17" s="27"/>
      <c r="M17" s="27"/>
      <c r="N17" s="27" t="s">
        <v>19</v>
      </c>
      <c r="O17" s="27" t="s">
        <v>19</v>
      </c>
      <c r="P17" s="27" t="s">
        <v>19</v>
      </c>
      <c r="Q17" s="27" t="s">
        <v>19</v>
      </c>
      <c r="R17" s="27" t="s">
        <v>19</v>
      </c>
      <c r="S17" s="27" t="s">
        <v>19</v>
      </c>
      <c r="T17" s="27" t="s">
        <v>19</v>
      </c>
      <c r="U17" s="65">
        <f t="shared" si="3"/>
        <v>0</v>
      </c>
      <c r="V17" s="63"/>
      <c r="W17" s="51"/>
      <c r="X17" s="52"/>
    </row>
    <row r="18" spans="1:24" ht="24.95" customHeight="1" thickBot="1" x14ac:dyDescent="0.3">
      <c r="A18" s="88"/>
      <c r="B18" s="216" t="str">
        <f>'Week 1 tm 10'!B18:J18</f>
        <v>2.5 Ontvangt en verwerkt producten</v>
      </c>
      <c r="C18" s="217"/>
      <c r="D18" s="217"/>
      <c r="E18" s="217"/>
      <c r="F18" s="217"/>
      <c r="G18" s="217"/>
      <c r="H18" s="217"/>
      <c r="I18" s="217"/>
      <c r="J18" s="217"/>
      <c r="K18" s="27" t="s">
        <v>19</v>
      </c>
      <c r="L18" s="27"/>
      <c r="M18" s="27"/>
      <c r="N18" s="27" t="s">
        <v>19</v>
      </c>
      <c r="O18" s="27" t="s">
        <v>19</v>
      </c>
      <c r="P18" s="27" t="s">
        <v>19</v>
      </c>
      <c r="Q18" s="27" t="s">
        <v>19</v>
      </c>
      <c r="R18" s="27" t="s">
        <v>19</v>
      </c>
      <c r="S18" s="27" t="s">
        <v>19</v>
      </c>
      <c r="T18" s="27" t="s">
        <v>19</v>
      </c>
      <c r="U18" s="65">
        <f t="shared" si="3"/>
        <v>0</v>
      </c>
      <c r="V18" s="63"/>
      <c r="W18" s="51"/>
      <c r="X18" s="52"/>
    </row>
    <row r="19" spans="1:24" ht="24.95" customHeight="1" thickBot="1" x14ac:dyDescent="0.3">
      <c r="A19" s="88"/>
      <c r="B19" s="211" t="str">
        <f>'Week 1 tm 10'!B19:J19</f>
        <v>2.6 Bewaakt voorraad</v>
      </c>
      <c r="C19" s="174"/>
      <c r="D19" s="174"/>
      <c r="E19" s="174"/>
      <c r="F19" s="174"/>
      <c r="G19" s="174"/>
      <c r="H19" s="174"/>
      <c r="I19" s="174"/>
      <c r="J19" s="174"/>
      <c r="K19" s="27"/>
      <c r="L19" s="27" t="s">
        <v>19</v>
      </c>
      <c r="M19" s="27"/>
      <c r="N19" s="27"/>
      <c r="O19" s="27" t="s">
        <v>19</v>
      </c>
      <c r="P19" s="27" t="s">
        <v>19</v>
      </c>
      <c r="Q19" s="27" t="s">
        <v>19</v>
      </c>
      <c r="R19" s="27" t="s">
        <v>19</v>
      </c>
      <c r="S19" s="27" t="s">
        <v>19</v>
      </c>
      <c r="T19" s="27" t="s">
        <v>19</v>
      </c>
      <c r="U19" s="65">
        <f t="shared" si="3"/>
        <v>0</v>
      </c>
      <c r="V19" s="63"/>
      <c r="W19" s="51"/>
      <c r="X19" s="52"/>
    </row>
    <row r="20" spans="1:24" ht="24.95" customHeight="1" thickBot="1" x14ac:dyDescent="0.3">
      <c r="A20" s="88"/>
      <c r="B20" s="211" t="str">
        <f>'Week 1 tm 10'!B20:J20</f>
        <v>2.7 Bepaalt assortiment</v>
      </c>
      <c r="C20" s="174"/>
      <c r="D20" s="174"/>
      <c r="E20" s="174"/>
      <c r="F20" s="174"/>
      <c r="G20" s="174"/>
      <c r="H20" s="174"/>
      <c r="I20" s="174"/>
      <c r="J20" s="174"/>
      <c r="K20" s="27"/>
      <c r="L20" s="27"/>
      <c r="M20" s="27" t="s">
        <v>19</v>
      </c>
      <c r="N20" s="27"/>
      <c r="O20" s="27" t="s">
        <v>19</v>
      </c>
      <c r="P20" s="27" t="s">
        <v>19</v>
      </c>
      <c r="Q20" s="27"/>
      <c r="R20" s="27" t="s">
        <v>19</v>
      </c>
      <c r="S20" s="27" t="s">
        <v>19</v>
      </c>
      <c r="T20" s="27" t="s">
        <v>19</v>
      </c>
      <c r="U20" s="65">
        <f t="shared" si="3"/>
        <v>0</v>
      </c>
      <c r="V20" s="63"/>
      <c r="W20" s="51"/>
      <c r="X20" s="52"/>
    </row>
    <row r="21" spans="1:24" ht="24.95" customHeight="1" thickBot="1" x14ac:dyDescent="0.3">
      <c r="A21" s="88"/>
      <c r="B21" s="211" t="str">
        <f>'Week 1 tm 10'!B21:J21</f>
        <v>2.8 Koopt in</v>
      </c>
      <c r="C21" s="174"/>
      <c r="D21" s="174"/>
      <c r="E21" s="174"/>
      <c r="F21" s="174"/>
      <c r="G21" s="174"/>
      <c r="H21" s="174"/>
      <c r="I21" s="174"/>
      <c r="J21" s="174"/>
      <c r="K21" s="27"/>
      <c r="L21" s="27"/>
      <c r="M21" s="27" t="s">
        <v>19</v>
      </c>
      <c r="N21" s="27"/>
      <c r="O21" s="27"/>
      <c r="P21" s="27"/>
      <c r="Q21" s="27"/>
      <c r="R21" s="27"/>
      <c r="S21" s="27"/>
      <c r="T21" s="27"/>
      <c r="U21" s="65">
        <f t="shared" ref="U21" si="4">SUM(K21:T21)</f>
        <v>0</v>
      </c>
      <c r="V21" s="63"/>
      <c r="W21" s="51"/>
      <c r="X21" s="52"/>
    </row>
    <row r="22" spans="1:24" ht="24.95" customHeight="1" thickBot="1" x14ac:dyDescent="0.3">
      <c r="A22" s="88"/>
      <c r="B22" s="211" t="str">
        <f>'Week 1 tm 10'!B22:J22</f>
        <v>2.9 Maakt onderhouds- en presentatieplan</v>
      </c>
      <c r="C22" s="174"/>
      <c r="D22" s="174"/>
      <c r="E22" s="174"/>
      <c r="F22" s="174"/>
      <c r="G22" s="174"/>
      <c r="H22" s="174"/>
      <c r="I22" s="174"/>
      <c r="J22" s="174"/>
      <c r="K22" s="27"/>
      <c r="L22" s="27"/>
      <c r="M22" s="27" t="s">
        <v>19</v>
      </c>
      <c r="N22" s="27"/>
      <c r="O22" s="27"/>
      <c r="P22" s="27"/>
      <c r="Q22" s="27"/>
      <c r="R22" s="27"/>
      <c r="S22" s="27"/>
      <c r="T22" s="27"/>
      <c r="U22" s="65">
        <f t="shared" si="3"/>
        <v>0</v>
      </c>
      <c r="V22" s="63"/>
      <c r="W22" s="51"/>
      <c r="X22" s="52"/>
    </row>
    <row r="23" spans="1:24" ht="24.95" customHeight="1" thickBot="1" x14ac:dyDescent="0.3">
      <c r="A23" s="88"/>
      <c r="B23" s="173" t="str">
        <f>'Week 1 tm 10'!B23:T23</f>
        <v>3 Verkoopt en verleent service</v>
      </c>
      <c r="C23" s="173"/>
      <c r="D23" s="173"/>
      <c r="E23" s="173"/>
      <c r="F23" s="173"/>
      <c r="G23" s="173"/>
      <c r="H23" s="173"/>
      <c r="I23" s="173"/>
      <c r="J23" s="173"/>
      <c r="K23" s="173"/>
      <c r="L23" s="173"/>
      <c r="M23" s="173"/>
      <c r="N23" s="173"/>
      <c r="O23" s="173"/>
      <c r="P23" s="173"/>
      <c r="Q23" s="173"/>
      <c r="R23" s="173"/>
      <c r="S23" s="173"/>
      <c r="T23" s="173"/>
      <c r="U23" s="56">
        <f>SUM(U24:U28)</f>
        <v>0</v>
      </c>
      <c r="V23" s="57" t="e">
        <f>(U23/U44)</f>
        <v>#DIV/0!</v>
      </c>
      <c r="W23" s="58"/>
      <c r="X23" s="59"/>
    </row>
    <row r="24" spans="1:24" ht="24.95" customHeight="1" thickBot="1" x14ac:dyDescent="0.3">
      <c r="A24" s="88"/>
      <c r="B24" s="149" t="str">
        <f>'Week 1 tm 10'!B24:J24</f>
        <v>3.1 Ontvangt en benadert klanten</v>
      </c>
      <c r="C24" s="150"/>
      <c r="D24" s="150"/>
      <c r="E24" s="150"/>
      <c r="F24" s="150"/>
      <c r="G24" s="150"/>
      <c r="H24" s="150"/>
      <c r="I24" s="150"/>
      <c r="J24" s="150"/>
      <c r="K24" s="29"/>
      <c r="L24" s="29" t="s">
        <v>19</v>
      </c>
      <c r="M24" s="29"/>
      <c r="N24" s="29" t="s">
        <v>19</v>
      </c>
      <c r="O24" s="29"/>
      <c r="P24" s="29"/>
      <c r="Q24" s="29"/>
      <c r="R24" s="29"/>
      <c r="S24" s="29"/>
      <c r="T24" s="29"/>
      <c r="U24" s="64">
        <f t="shared" ref="U24:U44" si="5">SUM(K24:T24)</f>
        <v>0</v>
      </c>
      <c r="V24" s="63"/>
      <c r="W24" s="51"/>
      <c r="X24" s="52"/>
    </row>
    <row r="25" spans="1:24" ht="24.95" customHeight="1" thickBot="1" x14ac:dyDescent="0.3">
      <c r="A25" s="88"/>
      <c r="B25" s="149" t="str">
        <f>'Week 1 tm 10'!B25:J25</f>
        <v>3.2 Voert verkoopgesprek</v>
      </c>
      <c r="C25" s="150"/>
      <c r="D25" s="150"/>
      <c r="E25" s="150"/>
      <c r="F25" s="150"/>
      <c r="G25" s="150"/>
      <c r="H25" s="150"/>
      <c r="I25" s="150"/>
      <c r="J25" s="150"/>
      <c r="K25" s="27"/>
      <c r="L25" s="27"/>
      <c r="M25" s="27"/>
      <c r="N25" s="27"/>
      <c r="O25" s="27"/>
      <c r="P25" s="27"/>
      <c r="Q25" s="27"/>
      <c r="R25" s="27"/>
      <c r="S25" s="27"/>
      <c r="T25" s="27"/>
      <c r="U25" s="65">
        <f t="shared" ref="U25:U28" si="6">SUM(K25:T25)</f>
        <v>0</v>
      </c>
      <c r="V25" s="63"/>
      <c r="W25" s="51"/>
      <c r="X25" s="52"/>
    </row>
    <row r="26" spans="1:24" ht="24.95" customHeight="1" thickBot="1" x14ac:dyDescent="0.3">
      <c r="A26" s="88"/>
      <c r="B26" s="149" t="str">
        <f>'Week 1 tm 10'!B26:J26</f>
        <v>3.3 Neemt bestellingen aan</v>
      </c>
      <c r="C26" s="150"/>
      <c r="D26" s="150"/>
      <c r="E26" s="150"/>
      <c r="F26" s="150"/>
      <c r="G26" s="150"/>
      <c r="H26" s="150"/>
      <c r="I26" s="150"/>
      <c r="J26" s="150"/>
      <c r="K26" s="27"/>
      <c r="L26" s="27"/>
      <c r="M26" s="27" t="s">
        <v>19</v>
      </c>
      <c r="N26" s="27"/>
      <c r="O26" s="27"/>
      <c r="P26" s="27"/>
      <c r="Q26" s="27"/>
      <c r="R26" s="27"/>
      <c r="S26" s="27"/>
      <c r="T26" s="27"/>
      <c r="U26" s="65">
        <f t="shared" si="6"/>
        <v>0</v>
      </c>
      <c r="V26" s="63"/>
      <c r="W26" s="51"/>
      <c r="X26" s="52"/>
    </row>
    <row r="27" spans="1:24" ht="24.95" customHeight="1" thickBot="1" x14ac:dyDescent="0.3">
      <c r="A27" s="88"/>
      <c r="B27" s="149" t="str">
        <f>'Week 1 tm 10'!B27:J27</f>
        <v>3.4 Signaleert en handelt klachten af</v>
      </c>
      <c r="C27" s="150"/>
      <c r="D27" s="150"/>
      <c r="E27" s="150"/>
      <c r="F27" s="150"/>
      <c r="G27" s="150"/>
      <c r="H27" s="150"/>
      <c r="I27" s="150"/>
      <c r="J27" s="150"/>
      <c r="K27" s="27"/>
      <c r="L27" s="27"/>
      <c r="M27" s="27"/>
      <c r="N27" s="27" t="s">
        <v>19</v>
      </c>
      <c r="O27" s="27"/>
      <c r="P27" s="27"/>
      <c r="Q27" s="27"/>
      <c r="R27" s="27"/>
      <c r="S27" s="27"/>
      <c r="T27" s="27"/>
      <c r="U27" s="65">
        <f t="shared" si="6"/>
        <v>0</v>
      </c>
      <c r="V27" s="63"/>
      <c r="W27" s="51"/>
      <c r="X27" s="52"/>
    </row>
    <row r="28" spans="1:24" ht="24.95" customHeight="1" thickBot="1" x14ac:dyDescent="0.3">
      <c r="A28" s="88"/>
      <c r="B28" s="149" t="str">
        <f>'Week 1 tm 10'!B28:J28</f>
        <v>3.5 Handelt de verkoop af</v>
      </c>
      <c r="C28" s="150"/>
      <c r="D28" s="150"/>
      <c r="E28" s="150"/>
      <c r="F28" s="150"/>
      <c r="G28" s="150"/>
      <c r="H28" s="150"/>
      <c r="I28" s="150"/>
      <c r="J28" s="150"/>
      <c r="K28" s="28"/>
      <c r="L28" s="28"/>
      <c r="M28" s="28"/>
      <c r="N28" s="28"/>
      <c r="O28" s="28"/>
      <c r="P28" s="28"/>
      <c r="Q28" s="28"/>
      <c r="R28" s="28"/>
      <c r="S28" s="28"/>
      <c r="T28" s="28"/>
      <c r="U28" s="62">
        <f t="shared" si="6"/>
        <v>0</v>
      </c>
      <c r="V28" s="63"/>
      <c r="W28" s="51"/>
      <c r="X28" s="52"/>
    </row>
    <row r="29" spans="1:24" ht="24.95" customHeight="1" thickBot="1" x14ac:dyDescent="0.3">
      <c r="A29" s="88"/>
      <c r="B29" s="173" t="str">
        <f>'Week 1 tm 10'!B29:T29</f>
        <v>4 Organiseert en begeleidt de werkzaamheden</v>
      </c>
      <c r="C29" s="173"/>
      <c r="D29" s="173"/>
      <c r="E29" s="173"/>
      <c r="F29" s="173"/>
      <c r="G29" s="173"/>
      <c r="H29" s="173"/>
      <c r="I29" s="173"/>
      <c r="J29" s="173"/>
      <c r="K29" s="173"/>
      <c r="L29" s="173"/>
      <c r="M29" s="173"/>
      <c r="N29" s="173"/>
      <c r="O29" s="173"/>
      <c r="P29" s="173"/>
      <c r="Q29" s="173"/>
      <c r="R29" s="173"/>
      <c r="S29" s="173"/>
      <c r="T29" s="173"/>
      <c r="U29" s="56">
        <f>SUM(U30:U32)</f>
        <v>0</v>
      </c>
      <c r="V29" s="57" t="e">
        <f>(U29/U44)</f>
        <v>#DIV/0!</v>
      </c>
      <c r="W29" s="58"/>
      <c r="X29" s="59"/>
    </row>
    <row r="30" spans="1:24" ht="24.95" customHeight="1" thickBot="1" x14ac:dyDescent="0.3">
      <c r="A30" s="88"/>
      <c r="B30" s="149" t="str">
        <f>'Week 1 tm 10'!B30:J30</f>
        <v>4.1 Plant en verdeelt werkzaamheden</v>
      </c>
      <c r="C30" s="150"/>
      <c r="D30" s="150"/>
      <c r="E30" s="150"/>
      <c r="F30" s="150"/>
      <c r="G30" s="150"/>
      <c r="H30" s="150"/>
      <c r="I30" s="150"/>
      <c r="J30" s="150"/>
      <c r="K30" s="29"/>
      <c r="L30" s="29"/>
      <c r="M30" s="29"/>
      <c r="N30" s="29"/>
      <c r="O30" s="29"/>
      <c r="P30" s="29"/>
      <c r="Q30" s="29"/>
      <c r="R30" s="29"/>
      <c r="S30" s="29"/>
      <c r="T30" s="29"/>
      <c r="U30" s="64">
        <f t="shared" ref="U30:U32" si="7">SUM(K30:T30)</f>
        <v>0</v>
      </c>
      <c r="V30" s="63"/>
      <c r="W30" s="51"/>
      <c r="X30" s="52"/>
    </row>
    <row r="31" spans="1:24" ht="24.95" customHeight="1" thickBot="1" x14ac:dyDescent="0.3">
      <c r="A31" s="88"/>
      <c r="B31" s="149" t="str">
        <f>'Week 1 tm 10'!B31:J31</f>
        <v>4.2 Begeleidt medewerkers op vaktechnisch gebied</v>
      </c>
      <c r="C31" s="150"/>
      <c r="D31" s="150"/>
      <c r="E31" s="150"/>
      <c r="F31" s="150"/>
      <c r="G31" s="150"/>
      <c r="H31" s="150"/>
      <c r="I31" s="150"/>
      <c r="J31" s="150"/>
      <c r="K31" s="28"/>
      <c r="L31" s="28"/>
      <c r="M31" s="28"/>
      <c r="N31" s="28"/>
      <c r="O31" s="28"/>
      <c r="P31" s="28"/>
      <c r="Q31" s="28"/>
      <c r="R31" s="28"/>
      <c r="S31" s="28"/>
      <c r="T31" s="28"/>
      <c r="U31" s="62">
        <f t="shared" si="7"/>
        <v>0</v>
      </c>
      <c r="V31" s="63"/>
      <c r="W31" s="51"/>
      <c r="X31" s="52"/>
    </row>
    <row r="32" spans="1:24" ht="24.95" customHeight="1" thickBot="1" x14ac:dyDescent="0.3">
      <c r="A32" s="88"/>
      <c r="B32" s="149" t="str">
        <f>'Week 1 tm 10'!B32:J32</f>
        <v>4.3 Stuurt medewerkers aan</v>
      </c>
      <c r="C32" s="150"/>
      <c r="D32" s="150"/>
      <c r="E32" s="150"/>
      <c r="F32" s="150"/>
      <c r="G32" s="150"/>
      <c r="H32" s="150"/>
      <c r="I32" s="150"/>
      <c r="J32" s="150"/>
      <c r="K32" s="28"/>
      <c r="L32" s="28"/>
      <c r="M32" s="28"/>
      <c r="N32" s="28"/>
      <c r="O32" s="28"/>
      <c r="P32" s="28"/>
      <c r="Q32" s="28"/>
      <c r="R32" s="28"/>
      <c r="S32" s="28"/>
      <c r="T32" s="28"/>
      <c r="U32" s="62">
        <f t="shared" si="7"/>
        <v>0</v>
      </c>
      <c r="V32" s="63"/>
      <c r="W32" s="51"/>
      <c r="X32" s="52"/>
    </row>
    <row r="33" spans="1:24" ht="24.95" customHeight="1" thickBot="1" x14ac:dyDescent="0.3">
      <c r="A33" s="88"/>
      <c r="B33" s="173" t="str">
        <f>'Week 1 tm 10'!B33:T33</f>
        <v>5 Onderneemt</v>
      </c>
      <c r="C33" s="173"/>
      <c r="D33" s="173"/>
      <c r="E33" s="173"/>
      <c r="F33" s="173"/>
      <c r="G33" s="173"/>
      <c r="H33" s="173"/>
      <c r="I33" s="173"/>
      <c r="J33" s="173"/>
      <c r="K33" s="173"/>
      <c r="L33" s="173"/>
      <c r="M33" s="173"/>
      <c r="N33" s="173"/>
      <c r="O33" s="173"/>
      <c r="P33" s="173"/>
      <c r="Q33" s="173"/>
      <c r="R33" s="173"/>
      <c r="S33" s="173"/>
      <c r="T33" s="173"/>
      <c r="U33" s="56">
        <f>SUM(U34:U43)</f>
        <v>0</v>
      </c>
      <c r="V33" s="57" t="e">
        <f>(U33/U44)</f>
        <v>#DIV/0!</v>
      </c>
      <c r="W33" s="58"/>
      <c r="X33" s="59"/>
    </row>
    <row r="34" spans="1:24" ht="24.95" customHeight="1" thickBot="1" x14ac:dyDescent="0.3">
      <c r="A34" s="88"/>
      <c r="B34" s="149" t="str">
        <f>'Week 1 tm 10'!B34:J34</f>
        <v>5.1 Bepaalt vestigingsplaats</v>
      </c>
      <c r="C34" s="150"/>
      <c r="D34" s="150"/>
      <c r="E34" s="150"/>
      <c r="F34" s="150"/>
      <c r="G34" s="150"/>
      <c r="H34" s="150"/>
      <c r="I34" s="150"/>
      <c r="J34" s="150"/>
      <c r="K34" s="29"/>
      <c r="L34" s="29"/>
      <c r="M34" s="29"/>
      <c r="N34" s="29"/>
      <c r="O34" s="29"/>
      <c r="P34" s="29"/>
      <c r="Q34" s="29"/>
      <c r="R34" s="29"/>
      <c r="S34" s="29"/>
      <c r="T34" s="29"/>
      <c r="U34" s="64">
        <f t="shared" si="5"/>
        <v>0</v>
      </c>
      <c r="V34" s="63"/>
      <c r="W34" s="51"/>
      <c r="X34" s="52"/>
    </row>
    <row r="35" spans="1:24" ht="24.95" customHeight="1" thickBot="1" x14ac:dyDescent="0.3">
      <c r="A35" s="88"/>
      <c r="B35" s="149" t="str">
        <f>'Week 1 tm 10'!B35:J35</f>
        <v>5.2 Onderzoekt ondernemingsvorm</v>
      </c>
      <c r="C35" s="150"/>
      <c r="D35" s="150"/>
      <c r="E35" s="150"/>
      <c r="F35" s="150"/>
      <c r="G35" s="150"/>
      <c r="H35" s="150"/>
      <c r="I35" s="150"/>
      <c r="J35" s="150"/>
      <c r="K35" s="28"/>
      <c r="L35" s="28"/>
      <c r="M35" s="28"/>
      <c r="N35" s="28"/>
      <c r="O35" s="28"/>
      <c r="P35" s="28"/>
      <c r="Q35" s="28"/>
      <c r="R35" s="28"/>
      <c r="S35" s="28"/>
      <c r="T35" s="28"/>
      <c r="U35" s="62">
        <f t="shared" ref="U35:U36" si="8">SUM(K35:T35)</f>
        <v>0</v>
      </c>
      <c r="V35" s="63"/>
      <c r="W35" s="51"/>
      <c r="X35" s="52"/>
    </row>
    <row r="36" spans="1:24" ht="24.95" customHeight="1" thickBot="1" x14ac:dyDescent="0.3">
      <c r="A36" s="88"/>
      <c r="B36" s="149" t="str">
        <f>'Week 1 tm 10'!B36:J36</f>
        <v>5.3 Stelt marketingplan op</v>
      </c>
      <c r="C36" s="150"/>
      <c r="D36" s="150"/>
      <c r="E36" s="150"/>
      <c r="F36" s="150"/>
      <c r="G36" s="150"/>
      <c r="H36" s="150"/>
      <c r="I36" s="150"/>
      <c r="J36" s="150"/>
      <c r="K36" s="28"/>
      <c r="L36" s="28"/>
      <c r="M36" s="28"/>
      <c r="N36" s="28"/>
      <c r="O36" s="28"/>
      <c r="P36" s="28"/>
      <c r="Q36" s="28"/>
      <c r="R36" s="28"/>
      <c r="S36" s="28"/>
      <c r="T36" s="28"/>
      <c r="U36" s="62">
        <f t="shared" si="8"/>
        <v>0</v>
      </c>
      <c r="V36" s="63"/>
      <c r="W36" s="51"/>
      <c r="X36" s="52"/>
    </row>
    <row r="37" spans="1:24" ht="24.95" customHeight="1" thickBot="1" x14ac:dyDescent="0.3">
      <c r="A37" s="88"/>
      <c r="B37" s="149" t="str">
        <f>'Week 1 tm 10'!B37:J37</f>
        <v>5.4 Innoveert de onderneming</v>
      </c>
      <c r="C37" s="150"/>
      <c r="D37" s="150"/>
      <c r="E37" s="150"/>
      <c r="F37" s="150"/>
      <c r="G37" s="150"/>
      <c r="H37" s="150"/>
      <c r="I37" s="150"/>
      <c r="J37" s="150"/>
      <c r="K37" s="28"/>
      <c r="L37" s="28"/>
      <c r="M37" s="28"/>
      <c r="N37" s="28"/>
      <c r="O37" s="28"/>
      <c r="P37" s="28"/>
      <c r="Q37" s="28"/>
      <c r="R37" s="28"/>
      <c r="S37" s="28"/>
      <c r="T37" s="28"/>
      <c r="U37" s="62">
        <f t="shared" si="5"/>
        <v>0</v>
      </c>
      <c r="V37" s="63"/>
      <c r="W37" s="51"/>
      <c r="X37" s="52"/>
    </row>
    <row r="38" spans="1:24" ht="24.95" customHeight="1" thickBot="1" x14ac:dyDescent="0.3">
      <c r="A38" s="88"/>
      <c r="B38" s="149" t="str">
        <f>'Week 1 tm 10'!B38:J38</f>
        <v>5.5 Verzorgt financiële administratie</v>
      </c>
      <c r="C38" s="150"/>
      <c r="D38" s="150"/>
      <c r="E38" s="150"/>
      <c r="F38" s="150"/>
      <c r="G38" s="150"/>
      <c r="H38" s="150"/>
      <c r="I38" s="150"/>
      <c r="J38" s="150"/>
      <c r="K38" s="28"/>
      <c r="L38" s="28"/>
      <c r="M38" s="28"/>
      <c r="N38" s="28"/>
      <c r="O38" s="28"/>
      <c r="P38" s="28"/>
      <c r="Q38" s="28"/>
      <c r="R38" s="28"/>
      <c r="S38" s="28"/>
      <c r="T38" s="28"/>
      <c r="U38" s="62">
        <f t="shared" si="5"/>
        <v>0</v>
      </c>
      <c r="V38" s="63"/>
      <c r="W38" s="51"/>
      <c r="X38" s="52"/>
    </row>
    <row r="39" spans="1:24" ht="24.95" customHeight="1" thickBot="1" x14ac:dyDescent="0.3">
      <c r="A39" s="88"/>
      <c r="B39" s="149" t="str">
        <f>'Week 1 tm 10'!B39:J39</f>
        <v>5.6 Analyseert de financiële situatie</v>
      </c>
      <c r="C39" s="150"/>
      <c r="D39" s="150"/>
      <c r="E39" s="150"/>
      <c r="F39" s="150"/>
      <c r="G39" s="150"/>
      <c r="H39" s="150"/>
      <c r="I39" s="150"/>
      <c r="J39" s="150"/>
      <c r="K39" s="28"/>
      <c r="L39" s="28"/>
      <c r="M39" s="28"/>
      <c r="N39" s="28"/>
      <c r="O39" s="28"/>
      <c r="P39" s="28"/>
      <c r="Q39" s="28"/>
      <c r="R39" s="28"/>
      <c r="S39" s="28"/>
      <c r="T39" s="28"/>
      <c r="U39" s="62">
        <f t="shared" ref="U39:U40" si="9">SUM(K39:T39)</f>
        <v>0</v>
      </c>
      <c r="V39" s="63"/>
      <c r="W39" s="51"/>
      <c r="X39" s="52"/>
    </row>
    <row r="40" spans="1:24" ht="24.95" customHeight="1" thickBot="1" x14ac:dyDescent="0.3">
      <c r="A40" s="88"/>
      <c r="B40" s="149" t="str">
        <f>'Week 1 tm 10'!B40:J40</f>
        <v>5.7 Bepaalt personeelsbehoefte</v>
      </c>
      <c r="C40" s="150"/>
      <c r="D40" s="150"/>
      <c r="E40" s="150"/>
      <c r="F40" s="150"/>
      <c r="G40" s="150"/>
      <c r="H40" s="150"/>
      <c r="I40" s="150"/>
      <c r="J40" s="150"/>
      <c r="K40" s="28"/>
      <c r="L40" s="28"/>
      <c r="M40" s="28"/>
      <c r="N40" s="28"/>
      <c r="O40" s="28"/>
      <c r="P40" s="28"/>
      <c r="Q40" s="28"/>
      <c r="R40" s="28"/>
      <c r="S40" s="28"/>
      <c r="T40" s="28"/>
      <c r="U40" s="62">
        <f t="shared" si="9"/>
        <v>0</v>
      </c>
      <c r="V40" s="63"/>
      <c r="W40" s="51"/>
      <c r="X40" s="52"/>
    </row>
    <row r="41" spans="1:24" ht="24.95" customHeight="1" thickBot="1" x14ac:dyDescent="0.3">
      <c r="A41" s="88"/>
      <c r="B41" s="149" t="str">
        <f>'Week 1 tm 10'!B41:J41</f>
        <v>5.8 Bepaalt beleid op het gebied van kwaliteit, veiligheid, milieu en arbo</v>
      </c>
      <c r="C41" s="150"/>
      <c r="D41" s="150"/>
      <c r="E41" s="150"/>
      <c r="F41" s="150"/>
      <c r="G41" s="150"/>
      <c r="H41" s="150"/>
      <c r="I41" s="150"/>
      <c r="J41" s="150"/>
      <c r="K41" s="28"/>
      <c r="L41" s="28"/>
      <c r="M41" s="28"/>
      <c r="N41" s="28"/>
      <c r="O41" s="28"/>
      <c r="P41" s="28"/>
      <c r="Q41" s="28"/>
      <c r="R41" s="28"/>
      <c r="S41" s="28"/>
      <c r="T41" s="28"/>
      <c r="U41" s="62">
        <f t="shared" si="5"/>
        <v>0</v>
      </c>
      <c r="V41" s="63"/>
      <c r="W41" s="51"/>
      <c r="X41" s="52"/>
    </row>
    <row r="42" spans="1:24" ht="24.95" customHeight="1" thickBot="1" x14ac:dyDescent="0.3">
      <c r="A42" s="88"/>
      <c r="B42" s="149" t="str">
        <f>'Week 1 tm 10'!B42:J42</f>
        <v>5.9 Profileert en promoot de onderneming</v>
      </c>
      <c r="C42" s="150"/>
      <c r="D42" s="150"/>
      <c r="E42" s="150"/>
      <c r="F42" s="150"/>
      <c r="G42" s="150"/>
      <c r="H42" s="150"/>
      <c r="I42" s="150"/>
      <c r="J42" s="150"/>
      <c r="K42" s="28"/>
      <c r="L42" s="28"/>
      <c r="M42" s="28"/>
      <c r="N42" s="28"/>
      <c r="O42" s="28"/>
      <c r="P42" s="28"/>
      <c r="Q42" s="28"/>
      <c r="R42" s="28"/>
      <c r="S42" s="28"/>
      <c r="T42" s="28"/>
      <c r="U42" s="62">
        <f t="shared" ref="U42" si="10">SUM(K42:T42)</f>
        <v>0</v>
      </c>
      <c r="V42" s="63"/>
      <c r="W42" s="51"/>
      <c r="X42" s="52"/>
    </row>
    <row r="43" spans="1:24" ht="24.95" customHeight="1" thickBot="1" x14ac:dyDescent="0.3">
      <c r="A43" s="88"/>
      <c r="B43" s="149" t="str">
        <f>'Week 1 tm 10'!B43:J43</f>
        <v>5.10 Stelt verkoopprijs vast</v>
      </c>
      <c r="C43" s="150"/>
      <c r="D43" s="150"/>
      <c r="E43" s="150"/>
      <c r="F43" s="150"/>
      <c r="G43" s="150"/>
      <c r="H43" s="150"/>
      <c r="I43" s="150"/>
      <c r="J43" s="150"/>
      <c r="K43" s="28"/>
      <c r="L43" s="28"/>
      <c r="M43" s="28"/>
      <c r="N43" s="28"/>
      <c r="O43" s="28"/>
      <c r="P43" s="28"/>
      <c r="Q43" s="28"/>
      <c r="R43" s="28"/>
      <c r="S43" s="28"/>
      <c r="T43" s="28"/>
      <c r="U43" s="62">
        <f t="shared" si="5"/>
        <v>0</v>
      </c>
      <c r="V43" s="63"/>
      <c r="W43" s="51"/>
      <c r="X43" s="52"/>
    </row>
    <row r="44" spans="1:24" ht="24.95" customHeight="1" thickBot="1" x14ac:dyDescent="0.3">
      <c r="A44" s="89"/>
      <c r="B44" s="182" t="s">
        <v>25</v>
      </c>
      <c r="C44" s="182"/>
      <c r="D44" s="182"/>
      <c r="E44" s="182"/>
      <c r="F44" s="182"/>
      <c r="G44" s="182"/>
      <c r="H44" s="182"/>
      <c r="I44" s="182"/>
      <c r="J44" s="182"/>
      <c r="K44" s="67">
        <f t="shared" ref="K44:T44" si="11">SUM(K11:K43)</f>
        <v>0</v>
      </c>
      <c r="L44" s="67">
        <f t="shared" si="11"/>
        <v>0</v>
      </c>
      <c r="M44" s="67">
        <f t="shared" si="11"/>
        <v>0</v>
      </c>
      <c r="N44" s="67">
        <f t="shared" si="11"/>
        <v>0</v>
      </c>
      <c r="O44" s="67">
        <f t="shared" si="11"/>
        <v>0</v>
      </c>
      <c r="P44" s="67">
        <f t="shared" si="11"/>
        <v>0</v>
      </c>
      <c r="Q44" s="67">
        <f t="shared" si="11"/>
        <v>0</v>
      </c>
      <c r="R44" s="67">
        <f t="shared" si="11"/>
        <v>0</v>
      </c>
      <c r="S44" s="67">
        <f t="shared" si="11"/>
        <v>0</v>
      </c>
      <c r="T44" s="67">
        <f t="shared" si="11"/>
        <v>0</v>
      </c>
      <c r="U44" s="68">
        <f t="shared" si="5"/>
        <v>0</v>
      </c>
      <c r="V44" s="57" t="e">
        <f>SUM(V10:V43)</f>
        <v>#DIV/0!</v>
      </c>
      <c r="W44" s="58"/>
      <c r="X44" s="59"/>
    </row>
    <row r="45" spans="1:24" ht="24.95" customHeight="1" thickBot="1" x14ac:dyDescent="0.3">
      <c r="A45" s="89"/>
      <c r="B45" s="208" t="s">
        <v>39</v>
      </c>
      <c r="C45" s="209"/>
      <c r="D45" s="209"/>
      <c r="E45" s="209"/>
      <c r="F45" s="209"/>
      <c r="G45" s="209"/>
      <c r="H45" s="209"/>
      <c r="I45" s="209"/>
      <c r="J45" s="209"/>
      <c r="K45" s="209"/>
      <c r="L45" s="209"/>
      <c r="M45" s="209"/>
      <c r="N45" s="209"/>
      <c r="O45" s="209"/>
      <c r="P45" s="209"/>
      <c r="Q45" s="209"/>
      <c r="R45" s="209"/>
      <c r="S45" s="209"/>
      <c r="T45" s="209"/>
      <c r="U45" s="56"/>
      <c r="V45" s="57" t="e">
        <f>U46/U44</f>
        <v>#DIV/0!</v>
      </c>
      <c r="W45" s="58"/>
      <c r="X45" s="59"/>
    </row>
    <row r="46" spans="1:24" ht="24.95" customHeight="1" thickBot="1" x14ac:dyDescent="0.3">
      <c r="A46" s="88"/>
      <c r="B46" s="149" t="str">
        <f>'Week 1 tm 10'!B46:J46</f>
        <v>Verzuim met reden (ziekte, doktersbezoek, bruiloft e.d.)</v>
      </c>
      <c r="C46" s="150"/>
      <c r="D46" s="150"/>
      <c r="E46" s="150"/>
      <c r="F46" s="150"/>
      <c r="G46" s="150"/>
      <c r="H46" s="150"/>
      <c r="I46" s="150"/>
      <c r="J46" s="150"/>
      <c r="K46" s="28"/>
      <c r="L46" s="28"/>
      <c r="M46" s="28"/>
      <c r="N46" s="28"/>
      <c r="O46" s="28"/>
      <c r="P46" s="28"/>
      <c r="Q46" s="28"/>
      <c r="R46" s="28"/>
      <c r="S46" s="28"/>
      <c r="T46" s="28"/>
      <c r="U46" s="110">
        <f t="shared" ref="U46" si="12">SUM(K46:T46)</f>
        <v>0</v>
      </c>
      <c r="V46" s="63"/>
      <c r="W46" s="51"/>
      <c r="X46" s="52"/>
    </row>
    <row r="47" spans="1:24" ht="24.95" customHeight="1" thickBot="1" x14ac:dyDescent="0.3">
      <c r="A47" s="88"/>
      <c r="B47" s="183" t="s">
        <v>26</v>
      </c>
      <c r="C47" s="184"/>
      <c r="D47" s="184"/>
      <c r="E47" s="184"/>
      <c r="F47" s="184"/>
      <c r="G47" s="184"/>
      <c r="H47" s="184"/>
      <c r="I47" s="184"/>
      <c r="J47" s="184"/>
      <c r="K47" s="184"/>
      <c r="L47" s="184"/>
      <c r="M47" s="184"/>
      <c r="N47" s="184"/>
      <c r="O47" s="184"/>
      <c r="P47" s="184"/>
      <c r="Q47" s="184"/>
      <c r="R47" s="184"/>
      <c r="S47" s="184"/>
      <c r="T47" s="184"/>
      <c r="U47" s="184"/>
      <c r="V47" s="185"/>
      <c r="W47" s="51"/>
      <c r="X47" s="52"/>
    </row>
    <row r="48" spans="1:24" ht="24.95" customHeight="1" thickBot="1" x14ac:dyDescent="0.3">
      <c r="A48" s="88"/>
      <c r="B48" s="175" t="s">
        <v>27</v>
      </c>
      <c r="C48" s="176"/>
      <c r="D48" s="176"/>
      <c r="E48" s="176"/>
      <c r="F48" s="176"/>
      <c r="G48" s="176"/>
      <c r="H48" s="176"/>
      <c r="I48" s="176"/>
      <c r="J48" s="176"/>
      <c r="K48" s="31"/>
      <c r="L48" s="31"/>
      <c r="M48" s="31"/>
      <c r="N48" s="31" t="s">
        <v>19</v>
      </c>
      <c r="O48" s="31" t="s">
        <v>19</v>
      </c>
      <c r="P48" s="31" t="s">
        <v>19</v>
      </c>
      <c r="Q48" s="31" t="s">
        <v>19</v>
      </c>
      <c r="R48" s="31" t="s">
        <v>19</v>
      </c>
      <c r="S48" s="31" t="s">
        <v>19</v>
      </c>
      <c r="T48" s="31" t="s">
        <v>19</v>
      </c>
      <c r="U48" s="69">
        <f>SUM(K48:T48)</f>
        <v>0</v>
      </c>
      <c r="V48" s="70" t="e">
        <f>U48/U44</f>
        <v>#DIV/0!</v>
      </c>
      <c r="W48" s="58"/>
      <c r="X48" s="59"/>
    </row>
    <row r="49" spans="1:24" ht="15.75" thickBot="1" x14ac:dyDescent="0.3">
      <c r="A49" s="89"/>
      <c r="B49" s="71"/>
      <c r="C49" s="71"/>
      <c r="D49" s="71"/>
      <c r="E49" s="71"/>
      <c r="F49" s="72"/>
      <c r="G49" s="72"/>
      <c r="H49" s="51"/>
      <c r="I49" s="43"/>
      <c r="J49" s="72"/>
      <c r="K49" s="72"/>
      <c r="L49" s="72"/>
      <c r="M49" s="72"/>
      <c r="N49" s="46"/>
      <c r="O49" s="46"/>
      <c r="P49" s="72"/>
      <c r="Q49" s="72"/>
      <c r="R49" s="72"/>
      <c r="S49" s="72"/>
      <c r="T49" s="51"/>
      <c r="U49" s="73"/>
      <c r="V49" s="51"/>
      <c r="W49" s="51"/>
      <c r="X49" s="52"/>
    </row>
    <row r="50" spans="1:24" ht="18.75" thickBot="1" x14ac:dyDescent="0.3">
      <c r="A50" s="90"/>
      <c r="B50" s="177" t="s">
        <v>28</v>
      </c>
      <c r="C50" s="178"/>
      <c r="D50" s="178"/>
      <c r="E50" s="178"/>
      <c r="F50" s="178"/>
      <c r="G50" s="178"/>
      <c r="H50" s="179"/>
      <c r="I50" s="180">
        <f>Jaarplanning!L39</f>
        <v>0</v>
      </c>
      <c r="J50" s="181"/>
      <c r="K50" s="75"/>
      <c r="L50" s="177" t="s">
        <v>29</v>
      </c>
      <c r="M50" s="178"/>
      <c r="N50" s="178"/>
      <c r="O50" s="178"/>
      <c r="P50" s="178"/>
      <c r="Q50" s="179"/>
      <c r="R50" s="180">
        <f>'Week 1 tm 10'!U44+'Week 11 tm 20'!U44+U44</f>
        <v>0</v>
      </c>
      <c r="S50" s="181"/>
      <c r="T50" s="76"/>
      <c r="U50" s="94" t="s">
        <v>30</v>
      </c>
      <c r="V50" s="77">
        <f>R50-I50</f>
        <v>0</v>
      </c>
      <c r="W50" s="58"/>
      <c r="X50" s="59"/>
    </row>
    <row r="51" spans="1:24" ht="15.75" thickBot="1" x14ac:dyDescent="0.3">
      <c r="A51" s="91"/>
      <c r="B51" s="79"/>
      <c r="C51" s="79"/>
      <c r="D51" s="79"/>
      <c r="E51" s="79"/>
      <c r="F51" s="79"/>
      <c r="G51" s="79"/>
      <c r="H51" s="79"/>
      <c r="I51" s="79"/>
      <c r="J51" s="79"/>
      <c r="K51" s="80"/>
      <c r="L51" s="79"/>
      <c r="M51" s="79"/>
      <c r="N51" s="79"/>
      <c r="O51" s="79"/>
      <c r="P51" s="79"/>
      <c r="Q51" s="79"/>
      <c r="R51" s="79"/>
      <c r="S51" s="79"/>
      <c r="T51" s="72"/>
      <c r="U51" s="79"/>
      <c r="V51" s="79"/>
      <c r="W51" s="51"/>
      <c r="X51" s="52"/>
    </row>
    <row r="52" spans="1:24" x14ac:dyDescent="0.25">
      <c r="A52" s="212" t="s">
        <v>31</v>
      </c>
      <c r="B52" s="187"/>
      <c r="C52" s="187"/>
      <c r="D52" s="187"/>
      <c r="E52" s="187"/>
      <c r="F52" s="188"/>
      <c r="G52" s="192"/>
      <c r="H52" s="193"/>
      <c r="I52" s="193"/>
      <c r="J52" s="193"/>
      <c r="K52" s="193"/>
      <c r="L52" s="193"/>
      <c r="M52" s="193"/>
      <c r="N52" s="193"/>
      <c r="O52" s="193"/>
      <c r="P52" s="193"/>
      <c r="Q52" s="193"/>
      <c r="R52" s="193"/>
      <c r="S52" s="193"/>
      <c r="T52" s="193"/>
      <c r="U52" s="193"/>
      <c r="V52" s="193"/>
      <c r="W52" s="193"/>
      <c r="X52" s="194"/>
    </row>
    <row r="53" spans="1:24" ht="49.9" customHeight="1" thickBot="1" x14ac:dyDescent="0.3">
      <c r="A53" s="213"/>
      <c r="B53" s="190"/>
      <c r="C53" s="190"/>
      <c r="D53" s="190"/>
      <c r="E53" s="190"/>
      <c r="F53" s="191"/>
      <c r="G53" s="195"/>
      <c r="H53" s="196"/>
      <c r="I53" s="196"/>
      <c r="J53" s="196"/>
      <c r="K53" s="196"/>
      <c r="L53" s="196"/>
      <c r="M53" s="196"/>
      <c r="N53" s="196"/>
      <c r="O53" s="196"/>
      <c r="P53" s="196"/>
      <c r="Q53" s="196"/>
      <c r="R53" s="196"/>
      <c r="S53" s="196"/>
      <c r="T53" s="196"/>
      <c r="U53" s="196"/>
      <c r="V53" s="196"/>
      <c r="W53" s="196"/>
      <c r="X53" s="197"/>
    </row>
    <row r="54" spans="1:24" ht="15" customHeight="1" thickBot="1" x14ac:dyDescent="0.3">
      <c r="A54" s="186" t="s">
        <v>81</v>
      </c>
      <c r="B54" s="187"/>
      <c r="C54" s="187"/>
      <c r="D54" s="187"/>
      <c r="E54" s="187"/>
      <c r="F54" s="188"/>
      <c r="G54" s="198" t="s">
        <v>82</v>
      </c>
      <c r="H54" s="199"/>
      <c r="I54" s="199"/>
      <c r="J54" s="116" t="s">
        <v>83</v>
      </c>
      <c r="K54" s="200" t="s">
        <v>84</v>
      </c>
      <c r="L54" s="200"/>
      <c r="M54" s="200"/>
      <c r="N54" s="200"/>
      <c r="O54" s="200"/>
      <c r="P54" s="200"/>
      <c r="Q54" s="201" t="s">
        <v>85</v>
      </c>
      <c r="R54" s="201"/>
      <c r="S54" s="201"/>
      <c r="T54" s="201"/>
      <c r="U54" s="201"/>
      <c r="V54" s="201"/>
      <c r="W54" s="201"/>
      <c r="X54" s="202"/>
    </row>
    <row r="55" spans="1:24" ht="30" customHeight="1" thickBot="1" x14ac:dyDescent="0.3">
      <c r="A55" s="189"/>
      <c r="B55" s="190"/>
      <c r="C55" s="190"/>
      <c r="D55" s="190"/>
      <c r="E55" s="190"/>
      <c r="F55" s="191"/>
      <c r="G55" s="203"/>
      <c r="H55" s="204"/>
      <c r="I55" s="204"/>
      <c r="J55" s="117"/>
      <c r="K55" s="205"/>
      <c r="L55" s="205"/>
      <c r="M55" s="205"/>
      <c r="N55" s="205"/>
      <c r="O55" s="205"/>
      <c r="P55" s="205"/>
      <c r="Q55" s="206">
        <f>Jaarplanning!J4</f>
        <v>0</v>
      </c>
      <c r="R55" s="206"/>
      <c r="S55" s="206"/>
      <c r="T55" s="206"/>
      <c r="U55" s="206"/>
      <c r="V55" s="206"/>
      <c r="W55" s="206"/>
      <c r="X55" s="207"/>
    </row>
  </sheetData>
  <sheetProtection password="CCFC" sheet="1" objects="1" scenarios="1"/>
  <mergeCells count="61">
    <mergeCell ref="Q1:X1"/>
    <mergeCell ref="U2:X2"/>
    <mergeCell ref="B2:T2"/>
    <mergeCell ref="B13:T13"/>
    <mergeCell ref="E4:J4"/>
    <mergeCell ref="Q4:V4"/>
    <mergeCell ref="E6:J6"/>
    <mergeCell ref="Q6:V6"/>
    <mergeCell ref="B8:J9"/>
    <mergeCell ref="U8:V8"/>
    <mergeCell ref="B10:T10"/>
    <mergeCell ref="B11:J11"/>
    <mergeCell ref="B12:J12"/>
    <mergeCell ref="B33:T33"/>
    <mergeCell ref="B34:J34"/>
    <mergeCell ref="B43:J43"/>
    <mergeCell ref="B29:T29"/>
    <mergeCell ref="B30:J30"/>
    <mergeCell ref="B42:J42"/>
    <mergeCell ref="B41:J41"/>
    <mergeCell ref="B39:J39"/>
    <mergeCell ref="B40:J40"/>
    <mergeCell ref="B37:J37"/>
    <mergeCell ref="B38:J38"/>
    <mergeCell ref="B35:J35"/>
    <mergeCell ref="B36:J36"/>
    <mergeCell ref="B31:J31"/>
    <mergeCell ref="B32:J32"/>
    <mergeCell ref="B44:J44"/>
    <mergeCell ref="B47:V47"/>
    <mergeCell ref="B48:J48"/>
    <mergeCell ref="B50:H50"/>
    <mergeCell ref="I50:J50"/>
    <mergeCell ref="L50:Q50"/>
    <mergeCell ref="R50:S50"/>
    <mergeCell ref="B46:J46"/>
    <mergeCell ref="B45:T45"/>
    <mergeCell ref="A52:F53"/>
    <mergeCell ref="G52:X53"/>
    <mergeCell ref="A54:F55"/>
    <mergeCell ref="G54:I54"/>
    <mergeCell ref="K54:P54"/>
    <mergeCell ref="Q54:X54"/>
    <mergeCell ref="G55:I55"/>
    <mergeCell ref="K55:P55"/>
    <mergeCell ref="Q55:X55"/>
    <mergeCell ref="B27:J27"/>
    <mergeCell ref="B28:J28"/>
    <mergeCell ref="B14:J14"/>
    <mergeCell ref="B15:J15"/>
    <mergeCell ref="B16:J16"/>
    <mergeCell ref="B17:J17"/>
    <mergeCell ref="B18:J18"/>
    <mergeCell ref="B19:J19"/>
    <mergeCell ref="B21:J21"/>
    <mergeCell ref="B25:J25"/>
    <mergeCell ref="B26:J26"/>
    <mergeCell ref="B20:J20"/>
    <mergeCell ref="B22:J22"/>
    <mergeCell ref="B23:T23"/>
    <mergeCell ref="B24:J24"/>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55"/>
  <sheetViews>
    <sheetView zoomScaleNormal="100" workbookViewId="0">
      <selection activeCell="B11" sqref="B11:J11"/>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Bloemendetailhandel 4</v>
      </c>
      <c r="C1" s="83"/>
      <c r="D1" s="83"/>
      <c r="E1" s="83"/>
      <c r="F1" s="83"/>
      <c r="G1" s="83"/>
      <c r="H1" s="83"/>
      <c r="I1" s="83"/>
      <c r="J1" s="83"/>
      <c r="K1" s="83"/>
      <c r="L1" s="84"/>
      <c r="M1" s="83"/>
      <c r="N1" s="83"/>
      <c r="O1" s="83"/>
      <c r="P1" s="83"/>
      <c r="Q1" s="214">
        <f>Jaarplanning!$C$5</f>
        <v>2016</v>
      </c>
      <c r="R1" s="214"/>
      <c r="S1" s="214"/>
      <c r="T1" s="214"/>
      <c r="U1" s="214"/>
      <c r="V1" s="214"/>
      <c r="W1" s="214"/>
      <c r="X1" s="214"/>
      <c r="Y1" s="215"/>
    </row>
    <row r="2" spans="1:25" ht="21" customHeight="1" x14ac:dyDescent="0.3">
      <c r="A2" s="85"/>
      <c r="B2" s="160" t="str">
        <f>Jaarplanning!$B$2</f>
        <v>Manager bloembinden</v>
      </c>
      <c r="C2" s="160"/>
      <c r="D2" s="160"/>
      <c r="E2" s="160"/>
      <c r="F2" s="160"/>
      <c r="G2" s="160"/>
      <c r="H2" s="160"/>
      <c r="I2" s="160"/>
      <c r="J2" s="160"/>
      <c r="K2" s="160"/>
      <c r="L2" s="160"/>
      <c r="M2" s="160"/>
      <c r="N2" s="160"/>
      <c r="O2" s="160"/>
      <c r="P2" s="160"/>
      <c r="Q2" s="160"/>
      <c r="R2" s="160"/>
      <c r="S2" s="160"/>
      <c r="T2" s="160"/>
      <c r="U2" s="161" t="str">
        <f>Jaarplanning!$I$1</f>
        <v>Crebo: 97440</v>
      </c>
      <c r="V2" s="161"/>
      <c r="W2" s="161"/>
      <c r="X2" s="161"/>
      <c r="Y2" s="162"/>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20</v>
      </c>
      <c r="C4" s="43"/>
      <c r="D4" s="43"/>
      <c r="E4" s="218">
        <f>'Week 1 tm 10'!E4:J4</f>
        <v>0</v>
      </c>
      <c r="F4" s="219"/>
      <c r="G4" s="219"/>
      <c r="H4" s="219"/>
      <c r="I4" s="219"/>
      <c r="J4" s="220"/>
      <c r="K4" s="43"/>
      <c r="L4" s="42" t="s">
        <v>32</v>
      </c>
      <c r="M4" s="44"/>
      <c r="N4" s="45"/>
      <c r="O4" s="46"/>
      <c r="P4" s="46"/>
      <c r="Q4" s="218">
        <f>'Week 1 tm 10'!Q4:V4</f>
        <v>0</v>
      </c>
      <c r="R4" s="219"/>
      <c r="S4" s="219"/>
      <c r="T4" s="219"/>
      <c r="U4" s="219"/>
      <c r="V4" s="219"/>
      <c r="W4" s="220"/>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34</v>
      </c>
      <c r="C6" s="44"/>
      <c r="D6" s="44"/>
      <c r="E6" s="221">
        <f>'Week 1 tm 10'!E6:J6</f>
        <v>0</v>
      </c>
      <c r="F6" s="222"/>
      <c r="G6" s="222"/>
      <c r="H6" s="222"/>
      <c r="I6" s="222"/>
      <c r="J6" s="223"/>
      <c r="K6" s="44"/>
      <c r="L6" s="42" t="s">
        <v>33</v>
      </c>
      <c r="M6" s="44"/>
      <c r="N6" s="45"/>
      <c r="O6" s="44"/>
      <c r="P6" s="44"/>
      <c r="Q6" s="224">
        <f>'Week 1 tm 10'!Q6:V6</f>
        <v>0</v>
      </c>
      <c r="R6" s="225"/>
      <c r="S6" s="225"/>
      <c r="T6" s="225"/>
      <c r="U6" s="225"/>
      <c r="V6" s="225"/>
      <c r="W6" s="226"/>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3" t="s">
        <v>21</v>
      </c>
      <c r="C8" s="164"/>
      <c r="D8" s="164"/>
      <c r="E8" s="164"/>
      <c r="F8" s="164"/>
      <c r="G8" s="164"/>
      <c r="H8" s="164"/>
      <c r="I8" s="164"/>
      <c r="J8" s="165"/>
      <c r="K8" s="95">
        <f>Jaarplanning!B41</f>
        <v>42793</v>
      </c>
      <c r="L8" s="95">
        <f>K8+7</f>
        <v>42800</v>
      </c>
      <c r="M8" s="95">
        <f t="shared" ref="M8:T8" si="0">L8+7</f>
        <v>42807</v>
      </c>
      <c r="N8" s="95">
        <f t="shared" si="0"/>
        <v>42814</v>
      </c>
      <c r="O8" s="95">
        <f t="shared" si="0"/>
        <v>42821</v>
      </c>
      <c r="P8" s="95">
        <f t="shared" si="0"/>
        <v>42828</v>
      </c>
      <c r="Q8" s="95">
        <f t="shared" si="0"/>
        <v>42835</v>
      </c>
      <c r="R8" s="95">
        <f t="shared" si="0"/>
        <v>42842</v>
      </c>
      <c r="S8" s="95">
        <f t="shared" si="0"/>
        <v>42849</v>
      </c>
      <c r="T8" s="95">
        <f t="shared" si="0"/>
        <v>42856</v>
      </c>
      <c r="U8" s="95">
        <f>T8+7</f>
        <v>42863</v>
      </c>
      <c r="V8" s="169" t="s">
        <v>22</v>
      </c>
      <c r="W8" s="170"/>
      <c r="X8" s="51"/>
      <c r="Y8" s="52"/>
    </row>
    <row r="9" spans="1:25" ht="18.75" thickBot="1" x14ac:dyDescent="0.3">
      <c r="A9" s="88"/>
      <c r="B9" s="166"/>
      <c r="C9" s="167"/>
      <c r="D9" s="167"/>
      <c r="E9" s="167"/>
      <c r="F9" s="167"/>
      <c r="G9" s="167"/>
      <c r="H9" s="167"/>
      <c r="I9" s="167"/>
      <c r="J9" s="168"/>
      <c r="K9" s="53">
        <f>Jaarplanning!A41</f>
        <v>9</v>
      </c>
      <c r="L9" s="53">
        <f>K9+1</f>
        <v>10</v>
      </c>
      <c r="M9" s="53">
        <f t="shared" ref="M9:T9" si="1">L9+1</f>
        <v>11</v>
      </c>
      <c r="N9" s="53">
        <f t="shared" si="1"/>
        <v>12</v>
      </c>
      <c r="O9" s="53">
        <f t="shared" si="1"/>
        <v>13</v>
      </c>
      <c r="P9" s="53">
        <f t="shared" si="1"/>
        <v>14</v>
      </c>
      <c r="Q9" s="53">
        <f t="shared" si="1"/>
        <v>15</v>
      </c>
      <c r="R9" s="53">
        <f t="shared" si="1"/>
        <v>16</v>
      </c>
      <c r="S9" s="53">
        <f t="shared" si="1"/>
        <v>17</v>
      </c>
      <c r="T9" s="53">
        <f t="shared" si="1"/>
        <v>18</v>
      </c>
      <c r="U9" s="53">
        <f>T9+1</f>
        <v>19</v>
      </c>
      <c r="V9" s="54" t="s">
        <v>23</v>
      </c>
      <c r="W9" s="55" t="s">
        <v>24</v>
      </c>
      <c r="X9" s="51"/>
      <c r="Y9" s="52"/>
    </row>
    <row r="10" spans="1:25" ht="24.95" customHeight="1" thickBot="1" x14ac:dyDescent="0.3">
      <c r="A10" s="88"/>
      <c r="B10" s="171" t="str">
        <f>'Week 1 tm 10'!B10:T10</f>
        <v>1 Vervaardigt bloemwerk en plantarrangementen</v>
      </c>
      <c r="C10" s="172"/>
      <c r="D10" s="172"/>
      <c r="E10" s="172"/>
      <c r="F10" s="172"/>
      <c r="G10" s="172"/>
      <c r="H10" s="172"/>
      <c r="I10" s="172"/>
      <c r="J10" s="172"/>
      <c r="K10" s="173"/>
      <c r="L10" s="173"/>
      <c r="M10" s="173"/>
      <c r="N10" s="173"/>
      <c r="O10" s="173"/>
      <c r="P10" s="173"/>
      <c r="Q10" s="173"/>
      <c r="R10" s="173"/>
      <c r="S10" s="173"/>
      <c r="T10" s="173"/>
      <c r="U10" s="173"/>
      <c r="V10" s="56">
        <f>SUM(V11:V12)</f>
        <v>0</v>
      </c>
      <c r="W10" s="57" t="e">
        <f>V10/V44</f>
        <v>#DIV/0!</v>
      </c>
      <c r="X10" s="58"/>
      <c r="Y10" s="59"/>
    </row>
    <row r="11" spans="1:25" ht="24.95" customHeight="1" thickBot="1" x14ac:dyDescent="0.3">
      <c r="A11" s="88"/>
      <c r="B11" s="234" t="str">
        <f>'Week 1 tm 10'!B11:J11</f>
        <v>1.2 Stelt bloemwerk en plantarrangementen samen</v>
      </c>
      <c r="C11" s="235"/>
      <c r="D11" s="235"/>
      <c r="E11" s="235"/>
      <c r="F11" s="235"/>
      <c r="G11" s="235"/>
      <c r="H11" s="235"/>
      <c r="I11" s="235"/>
      <c r="J11" s="236"/>
      <c r="K11" s="30"/>
      <c r="L11" s="30"/>
      <c r="M11" s="30"/>
      <c r="N11" s="30" t="s">
        <v>19</v>
      </c>
      <c r="O11" s="30" t="s">
        <v>19</v>
      </c>
      <c r="P11" s="30" t="s">
        <v>19</v>
      </c>
      <c r="Q11" s="30" t="s">
        <v>19</v>
      </c>
      <c r="R11" s="30" t="s">
        <v>19</v>
      </c>
      <c r="S11" s="30" t="s">
        <v>19</v>
      </c>
      <c r="T11" s="30"/>
      <c r="U11" s="30" t="s">
        <v>19</v>
      </c>
      <c r="V11" s="60">
        <f t="shared" ref="V11:V12" si="2">SUM(K11:U11)</f>
        <v>0</v>
      </c>
      <c r="W11" s="61"/>
      <c r="X11" s="58"/>
      <c r="Y11" s="59"/>
    </row>
    <row r="12" spans="1:25" ht="24.95" customHeight="1" thickBot="1" x14ac:dyDescent="0.3">
      <c r="A12" s="88"/>
      <c r="B12" s="234" t="str">
        <f>'Week 1 tm 10'!B12:J12</f>
        <v>1.3 Berekent commerciële prijs</v>
      </c>
      <c r="C12" s="235"/>
      <c r="D12" s="235"/>
      <c r="E12" s="235"/>
      <c r="F12" s="235"/>
      <c r="G12" s="235"/>
      <c r="H12" s="235"/>
      <c r="I12" s="235"/>
      <c r="J12" s="236"/>
      <c r="K12" s="28"/>
      <c r="L12" s="28"/>
      <c r="M12" s="28"/>
      <c r="N12" s="28"/>
      <c r="O12" s="28"/>
      <c r="P12" s="28"/>
      <c r="Q12" s="28"/>
      <c r="R12" s="28"/>
      <c r="S12" s="28"/>
      <c r="T12" s="28"/>
      <c r="U12" s="28"/>
      <c r="V12" s="62">
        <f t="shared" si="2"/>
        <v>0</v>
      </c>
      <c r="W12" s="63"/>
      <c r="X12" s="58"/>
      <c r="Y12" s="59"/>
    </row>
    <row r="13" spans="1:25" ht="24.95" customHeight="1" thickBot="1" x14ac:dyDescent="0.3">
      <c r="A13" s="88"/>
      <c r="B13" s="210" t="str">
        <f>'Week 1 tm 10'!B13:T13</f>
        <v>2 Verricht werkzaamheden ten behoeve van de verkoop</v>
      </c>
      <c r="C13" s="210"/>
      <c r="D13" s="210"/>
      <c r="E13" s="210"/>
      <c r="F13" s="210"/>
      <c r="G13" s="210"/>
      <c r="H13" s="210"/>
      <c r="I13" s="210"/>
      <c r="J13" s="210"/>
      <c r="K13" s="173"/>
      <c r="L13" s="173"/>
      <c r="M13" s="173"/>
      <c r="N13" s="173"/>
      <c r="O13" s="173"/>
      <c r="P13" s="173"/>
      <c r="Q13" s="173"/>
      <c r="R13" s="173"/>
      <c r="S13" s="173"/>
      <c r="T13" s="173"/>
      <c r="U13" s="173"/>
      <c r="V13" s="56">
        <f>SUM(V14:V22)</f>
        <v>0</v>
      </c>
      <c r="W13" s="57" t="e">
        <f>V13/V44</f>
        <v>#DIV/0!</v>
      </c>
      <c r="X13" s="58"/>
      <c r="Y13" s="59"/>
    </row>
    <row r="14" spans="1:25" ht="24.95" customHeight="1" thickBot="1" x14ac:dyDescent="0.3">
      <c r="A14" s="88"/>
      <c r="B14" s="149" t="str">
        <f>'Week 1 tm 10'!B14:J14</f>
        <v>2.1 Bereidt winkelopening voor</v>
      </c>
      <c r="C14" s="150"/>
      <c r="D14" s="150"/>
      <c r="E14" s="150"/>
      <c r="F14" s="150"/>
      <c r="G14" s="150"/>
      <c r="H14" s="150"/>
      <c r="I14" s="150"/>
      <c r="J14" s="150"/>
      <c r="K14" s="29"/>
      <c r="L14" s="29"/>
      <c r="M14" s="29"/>
      <c r="N14" s="29"/>
      <c r="O14" s="29" t="s">
        <v>19</v>
      </c>
      <c r="P14" s="29" t="s">
        <v>19</v>
      </c>
      <c r="Q14" s="29" t="s">
        <v>19</v>
      </c>
      <c r="R14" s="29" t="s">
        <v>19</v>
      </c>
      <c r="S14" s="29" t="s">
        <v>19</v>
      </c>
      <c r="T14" s="29" t="s">
        <v>19</v>
      </c>
      <c r="U14" s="29" t="s">
        <v>19</v>
      </c>
      <c r="V14" s="64">
        <f t="shared" ref="V14:V22" si="3">SUM(K14:U14)</f>
        <v>0</v>
      </c>
      <c r="W14" s="63"/>
      <c r="X14" s="51"/>
      <c r="Y14" s="52"/>
    </row>
    <row r="15" spans="1:25" ht="24.95" customHeight="1" thickBot="1" x14ac:dyDescent="0.3">
      <c r="A15" s="88"/>
      <c r="B15" s="211" t="str">
        <f>'Week 1 tm 10'!B15:J15</f>
        <v>2.2 Verzorgt winkel</v>
      </c>
      <c r="C15" s="174"/>
      <c r="D15" s="174"/>
      <c r="E15" s="174"/>
      <c r="F15" s="174"/>
      <c r="G15" s="174"/>
      <c r="H15" s="174"/>
      <c r="I15" s="174"/>
      <c r="J15" s="174"/>
      <c r="K15" s="27"/>
      <c r="L15" s="27"/>
      <c r="M15" s="27"/>
      <c r="N15" s="27" t="s">
        <v>19</v>
      </c>
      <c r="O15" s="27" t="s">
        <v>19</v>
      </c>
      <c r="P15" s="27" t="s">
        <v>19</v>
      </c>
      <c r="Q15" s="27" t="s">
        <v>19</v>
      </c>
      <c r="R15" s="27" t="s">
        <v>19</v>
      </c>
      <c r="S15" s="27" t="s">
        <v>19</v>
      </c>
      <c r="T15" s="27"/>
      <c r="U15" s="27" t="s">
        <v>19</v>
      </c>
      <c r="V15" s="65">
        <f t="shared" si="3"/>
        <v>0</v>
      </c>
      <c r="W15" s="63"/>
      <c r="X15" s="51"/>
      <c r="Y15" s="52"/>
    </row>
    <row r="16" spans="1:25" ht="24.95" customHeight="1" thickBot="1" x14ac:dyDescent="0.3">
      <c r="A16" s="88"/>
      <c r="B16" s="211" t="str">
        <f>'Week 1 tm 10'!B16:J16</f>
        <v>2.3 Verzorgt winkelpresentatie</v>
      </c>
      <c r="C16" s="174"/>
      <c r="D16" s="174"/>
      <c r="E16" s="174"/>
      <c r="F16" s="174"/>
      <c r="G16" s="174"/>
      <c r="H16" s="174"/>
      <c r="I16" s="174"/>
      <c r="J16" s="174"/>
      <c r="K16" s="27"/>
      <c r="L16" s="27"/>
      <c r="M16" s="27"/>
      <c r="N16" s="27"/>
      <c r="O16" s="27" t="s">
        <v>19</v>
      </c>
      <c r="P16" s="27" t="s">
        <v>19</v>
      </c>
      <c r="Q16" s="27" t="s">
        <v>19</v>
      </c>
      <c r="R16" s="27" t="s">
        <v>19</v>
      </c>
      <c r="S16" s="27" t="s">
        <v>19</v>
      </c>
      <c r="T16" s="27"/>
      <c r="U16" s="27" t="s">
        <v>19</v>
      </c>
      <c r="V16" s="65">
        <f t="shared" si="3"/>
        <v>0</v>
      </c>
      <c r="W16" s="63"/>
      <c r="X16" s="51"/>
      <c r="Y16" s="52"/>
    </row>
    <row r="17" spans="1:25" ht="24.95" customHeight="1" thickBot="1" x14ac:dyDescent="0.3">
      <c r="A17" s="88"/>
      <c r="B17" s="211" t="str">
        <f>'Week 1 tm 10'!B17:J17</f>
        <v>2.4 Verzorgt producten</v>
      </c>
      <c r="C17" s="174"/>
      <c r="D17" s="174"/>
      <c r="E17" s="174"/>
      <c r="F17" s="174"/>
      <c r="G17" s="174"/>
      <c r="H17" s="174"/>
      <c r="I17" s="174"/>
      <c r="J17" s="174"/>
      <c r="K17" s="27"/>
      <c r="L17" s="27"/>
      <c r="M17" s="27"/>
      <c r="N17" s="27" t="s">
        <v>19</v>
      </c>
      <c r="O17" s="27" t="s">
        <v>19</v>
      </c>
      <c r="P17" s="27" t="s">
        <v>19</v>
      </c>
      <c r="Q17" s="27" t="s">
        <v>19</v>
      </c>
      <c r="R17" s="27" t="s">
        <v>19</v>
      </c>
      <c r="S17" s="27" t="s">
        <v>19</v>
      </c>
      <c r="T17" s="27"/>
      <c r="U17" s="27" t="s">
        <v>19</v>
      </c>
      <c r="V17" s="65">
        <f t="shared" si="3"/>
        <v>0</v>
      </c>
      <c r="W17" s="63"/>
      <c r="X17" s="51"/>
      <c r="Y17" s="52"/>
    </row>
    <row r="18" spans="1:25" ht="24.95" customHeight="1" thickBot="1" x14ac:dyDescent="0.3">
      <c r="A18" s="88"/>
      <c r="B18" s="216" t="str">
        <f>'Week 1 tm 10'!B18:J18</f>
        <v>2.5 Ontvangt en verwerkt producten</v>
      </c>
      <c r="C18" s="217"/>
      <c r="D18" s="217"/>
      <c r="E18" s="217"/>
      <c r="F18" s="217"/>
      <c r="G18" s="217"/>
      <c r="H18" s="217"/>
      <c r="I18" s="217"/>
      <c r="J18" s="217"/>
      <c r="K18" s="27" t="s">
        <v>19</v>
      </c>
      <c r="L18" s="27"/>
      <c r="M18" s="27"/>
      <c r="N18" s="27" t="s">
        <v>19</v>
      </c>
      <c r="O18" s="27" t="s">
        <v>19</v>
      </c>
      <c r="P18" s="27" t="s">
        <v>19</v>
      </c>
      <c r="Q18" s="27" t="s">
        <v>19</v>
      </c>
      <c r="R18" s="27" t="s">
        <v>19</v>
      </c>
      <c r="S18" s="27" t="s">
        <v>19</v>
      </c>
      <c r="T18" s="27"/>
      <c r="U18" s="27" t="s">
        <v>19</v>
      </c>
      <c r="V18" s="65">
        <f t="shared" si="3"/>
        <v>0</v>
      </c>
      <c r="W18" s="63"/>
      <c r="X18" s="51"/>
      <c r="Y18" s="52"/>
    </row>
    <row r="19" spans="1:25" ht="24.95" customHeight="1" thickBot="1" x14ac:dyDescent="0.3">
      <c r="A19" s="88"/>
      <c r="B19" s="211" t="str">
        <f>'Week 1 tm 10'!B19:J19</f>
        <v>2.6 Bewaakt voorraad</v>
      </c>
      <c r="C19" s="174"/>
      <c r="D19" s="174"/>
      <c r="E19" s="174"/>
      <c r="F19" s="174"/>
      <c r="G19" s="174"/>
      <c r="H19" s="174"/>
      <c r="I19" s="174"/>
      <c r="J19" s="174"/>
      <c r="K19" s="27" t="s">
        <v>19</v>
      </c>
      <c r="L19" s="27" t="s">
        <v>35</v>
      </c>
      <c r="M19" s="27"/>
      <c r="N19" s="27"/>
      <c r="O19" s="27" t="s">
        <v>19</v>
      </c>
      <c r="P19" s="27" t="s">
        <v>19</v>
      </c>
      <c r="Q19" s="27" t="s">
        <v>19</v>
      </c>
      <c r="R19" s="27" t="s">
        <v>19</v>
      </c>
      <c r="S19" s="27" t="s">
        <v>19</v>
      </c>
      <c r="T19" s="27"/>
      <c r="U19" s="27" t="s">
        <v>19</v>
      </c>
      <c r="V19" s="65">
        <f t="shared" si="3"/>
        <v>0</v>
      </c>
      <c r="W19" s="63"/>
      <c r="X19" s="51"/>
      <c r="Y19" s="52"/>
    </row>
    <row r="20" spans="1:25" ht="24.95" customHeight="1" thickBot="1" x14ac:dyDescent="0.3">
      <c r="A20" s="88"/>
      <c r="B20" s="211" t="str">
        <f>'Week 1 tm 10'!B20:J20</f>
        <v>2.7 Bepaalt assortiment</v>
      </c>
      <c r="C20" s="174"/>
      <c r="D20" s="174"/>
      <c r="E20" s="174"/>
      <c r="F20" s="174"/>
      <c r="G20" s="174"/>
      <c r="H20" s="174"/>
      <c r="I20" s="174"/>
      <c r="J20" s="174"/>
      <c r="K20" s="27"/>
      <c r="L20" s="27"/>
      <c r="M20" s="27" t="s">
        <v>19</v>
      </c>
      <c r="N20" s="27"/>
      <c r="O20" s="27" t="s">
        <v>19</v>
      </c>
      <c r="P20" s="27" t="s">
        <v>19</v>
      </c>
      <c r="Q20" s="27" t="s">
        <v>19</v>
      </c>
      <c r="R20" s="27" t="s">
        <v>19</v>
      </c>
      <c r="S20" s="27" t="s">
        <v>19</v>
      </c>
      <c r="T20" s="27"/>
      <c r="U20" s="27" t="s">
        <v>19</v>
      </c>
      <c r="V20" s="65">
        <f t="shared" si="3"/>
        <v>0</v>
      </c>
      <c r="W20" s="63"/>
      <c r="X20" s="51"/>
      <c r="Y20" s="52"/>
    </row>
    <row r="21" spans="1:25" ht="24.95" customHeight="1" thickBot="1" x14ac:dyDescent="0.3">
      <c r="A21" s="88"/>
      <c r="B21" s="211" t="str">
        <f>'Week 1 tm 10'!B21:J21</f>
        <v>2.8 Koopt in</v>
      </c>
      <c r="C21" s="174"/>
      <c r="D21" s="174"/>
      <c r="E21" s="174"/>
      <c r="F21" s="174"/>
      <c r="G21" s="174"/>
      <c r="H21" s="174"/>
      <c r="I21" s="174"/>
      <c r="J21" s="174"/>
      <c r="K21" s="27"/>
      <c r="L21" s="27"/>
      <c r="M21" s="27" t="s">
        <v>19</v>
      </c>
      <c r="N21" s="27"/>
      <c r="O21" s="27"/>
      <c r="P21" s="27"/>
      <c r="Q21" s="27" t="s">
        <v>19</v>
      </c>
      <c r="R21" s="27"/>
      <c r="S21" s="27"/>
      <c r="T21" s="27"/>
      <c r="U21" s="27"/>
      <c r="V21" s="65">
        <f t="shared" si="3"/>
        <v>0</v>
      </c>
      <c r="W21" s="63"/>
      <c r="X21" s="51"/>
      <c r="Y21" s="52"/>
    </row>
    <row r="22" spans="1:25" ht="24.95" customHeight="1" thickBot="1" x14ac:dyDescent="0.3">
      <c r="A22" s="88"/>
      <c r="B22" s="211" t="str">
        <f>'Week 1 tm 10'!B22:J22</f>
        <v>2.9 Maakt onderhouds- en presentatieplan</v>
      </c>
      <c r="C22" s="174"/>
      <c r="D22" s="174"/>
      <c r="E22" s="174"/>
      <c r="F22" s="174"/>
      <c r="G22" s="174"/>
      <c r="H22" s="174"/>
      <c r="I22" s="174"/>
      <c r="J22" s="174"/>
      <c r="K22" s="27"/>
      <c r="L22" s="27"/>
      <c r="M22" s="27" t="s">
        <v>19</v>
      </c>
      <c r="N22" s="27"/>
      <c r="O22" s="27"/>
      <c r="P22" s="27"/>
      <c r="Q22" s="27" t="s">
        <v>19</v>
      </c>
      <c r="R22" s="27"/>
      <c r="S22" s="27"/>
      <c r="T22" s="27"/>
      <c r="U22" s="27"/>
      <c r="V22" s="65">
        <f t="shared" si="3"/>
        <v>0</v>
      </c>
      <c r="W22" s="63"/>
      <c r="X22" s="51"/>
      <c r="Y22" s="52"/>
    </row>
    <row r="23" spans="1:25" ht="24.95" customHeight="1" thickBot="1" x14ac:dyDescent="0.3">
      <c r="A23" s="88"/>
      <c r="B23" s="173" t="str">
        <f>'Week 1 tm 10'!B23:T23</f>
        <v>3 Verkoopt en verleent service</v>
      </c>
      <c r="C23" s="173"/>
      <c r="D23" s="173"/>
      <c r="E23" s="173"/>
      <c r="F23" s="173"/>
      <c r="G23" s="173"/>
      <c r="H23" s="173"/>
      <c r="I23" s="173"/>
      <c r="J23" s="173"/>
      <c r="K23" s="173"/>
      <c r="L23" s="173"/>
      <c r="M23" s="173"/>
      <c r="N23" s="173"/>
      <c r="O23" s="173"/>
      <c r="P23" s="173"/>
      <c r="Q23" s="173"/>
      <c r="R23" s="173"/>
      <c r="S23" s="173"/>
      <c r="T23" s="173"/>
      <c r="U23" s="173"/>
      <c r="V23" s="56">
        <f>SUM(V24:V28)</f>
        <v>0</v>
      </c>
      <c r="W23" s="57" t="e">
        <f>(V23/V44)</f>
        <v>#DIV/0!</v>
      </c>
      <c r="X23" s="58"/>
      <c r="Y23" s="59"/>
    </row>
    <row r="24" spans="1:25" ht="24.95" customHeight="1" thickBot="1" x14ac:dyDescent="0.3">
      <c r="A24" s="88"/>
      <c r="B24" s="149" t="str">
        <f>'Week 1 tm 10'!B24:J24</f>
        <v>3.1 Ontvangt en benadert klanten</v>
      </c>
      <c r="C24" s="150"/>
      <c r="D24" s="150"/>
      <c r="E24" s="150"/>
      <c r="F24" s="150"/>
      <c r="G24" s="150"/>
      <c r="H24" s="150"/>
      <c r="I24" s="150"/>
      <c r="J24" s="150"/>
      <c r="K24" s="29"/>
      <c r="L24" s="29" t="s">
        <v>19</v>
      </c>
      <c r="M24" s="29"/>
      <c r="N24" s="29" t="s">
        <v>19</v>
      </c>
      <c r="O24" s="29"/>
      <c r="P24" s="29"/>
      <c r="Q24" s="29"/>
      <c r="R24" s="29"/>
      <c r="S24" s="29"/>
      <c r="T24" s="29"/>
      <c r="U24" s="29"/>
      <c r="V24" s="64">
        <f t="shared" ref="V24:V28" si="4">SUM(K24:U24)</f>
        <v>0</v>
      </c>
      <c r="W24" s="63"/>
      <c r="X24" s="51"/>
      <c r="Y24" s="52"/>
    </row>
    <row r="25" spans="1:25" ht="24.95" customHeight="1" thickBot="1" x14ac:dyDescent="0.3">
      <c r="A25" s="88"/>
      <c r="B25" s="149" t="str">
        <f>'Week 1 tm 10'!B25:J25</f>
        <v>3.2 Voert verkoopgesprek</v>
      </c>
      <c r="C25" s="150"/>
      <c r="D25" s="150"/>
      <c r="E25" s="150"/>
      <c r="F25" s="150"/>
      <c r="G25" s="150"/>
      <c r="H25" s="150"/>
      <c r="I25" s="150"/>
      <c r="J25" s="150"/>
      <c r="K25" s="27"/>
      <c r="L25" s="27"/>
      <c r="M25" s="27"/>
      <c r="N25" s="27"/>
      <c r="O25" s="27"/>
      <c r="P25" s="27"/>
      <c r="Q25" s="27"/>
      <c r="R25" s="27"/>
      <c r="S25" s="27" t="s">
        <v>19</v>
      </c>
      <c r="T25" s="27"/>
      <c r="U25" s="27"/>
      <c r="V25" s="65">
        <f t="shared" si="4"/>
        <v>0</v>
      </c>
      <c r="W25" s="63"/>
      <c r="X25" s="51"/>
      <c r="Y25" s="52"/>
    </row>
    <row r="26" spans="1:25" ht="24.95" customHeight="1" thickBot="1" x14ac:dyDescent="0.3">
      <c r="A26" s="88"/>
      <c r="B26" s="149" t="str">
        <f>'Week 1 tm 10'!B26:J26</f>
        <v>3.3 Neemt bestellingen aan</v>
      </c>
      <c r="C26" s="150"/>
      <c r="D26" s="150"/>
      <c r="E26" s="150"/>
      <c r="F26" s="150"/>
      <c r="G26" s="150"/>
      <c r="H26" s="150"/>
      <c r="I26" s="150"/>
      <c r="J26" s="150"/>
      <c r="K26" s="27"/>
      <c r="L26" s="27"/>
      <c r="M26" s="27" t="s">
        <v>19</v>
      </c>
      <c r="N26" s="27"/>
      <c r="O26" s="27"/>
      <c r="P26" s="27"/>
      <c r="Q26" s="27"/>
      <c r="R26" s="27"/>
      <c r="S26" s="27"/>
      <c r="T26" s="27"/>
      <c r="U26" s="27"/>
      <c r="V26" s="65">
        <f t="shared" si="4"/>
        <v>0</v>
      </c>
      <c r="W26" s="63"/>
      <c r="X26" s="51"/>
      <c r="Y26" s="52"/>
    </row>
    <row r="27" spans="1:25" ht="24.95" customHeight="1" thickBot="1" x14ac:dyDescent="0.3">
      <c r="A27" s="88"/>
      <c r="B27" s="149" t="str">
        <f>'Week 1 tm 10'!B27:J27</f>
        <v>3.4 Signaleert en handelt klachten af</v>
      </c>
      <c r="C27" s="150"/>
      <c r="D27" s="150"/>
      <c r="E27" s="150"/>
      <c r="F27" s="150"/>
      <c r="G27" s="150"/>
      <c r="H27" s="150"/>
      <c r="I27" s="150"/>
      <c r="J27" s="150"/>
      <c r="K27" s="27"/>
      <c r="L27" s="27"/>
      <c r="M27" s="27"/>
      <c r="N27" s="27" t="s">
        <v>19</v>
      </c>
      <c r="O27" s="27" t="s">
        <v>19</v>
      </c>
      <c r="P27" s="27"/>
      <c r="Q27" s="27" t="s">
        <v>19</v>
      </c>
      <c r="R27" s="27"/>
      <c r="S27" s="27"/>
      <c r="T27" s="27"/>
      <c r="U27" s="27"/>
      <c r="V27" s="65">
        <f t="shared" si="4"/>
        <v>0</v>
      </c>
      <c r="W27" s="63"/>
      <c r="X27" s="51"/>
      <c r="Y27" s="52"/>
    </row>
    <row r="28" spans="1:25" ht="24.95" customHeight="1" thickBot="1" x14ac:dyDescent="0.3">
      <c r="A28" s="88"/>
      <c r="B28" s="149" t="str">
        <f>'Week 1 tm 10'!B28:J28</f>
        <v>3.5 Handelt de verkoop af</v>
      </c>
      <c r="C28" s="150"/>
      <c r="D28" s="150"/>
      <c r="E28" s="150"/>
      <c r="F28" s="150"/>
      <c r="G28" s="150"/>
      <c r="H28" s="150"/>
      <c r="I28" s="150"/>
      <c r="J28" s="150"/>
      <c r="K28" s="28"/>
      <c r="L28" s="28"/>
      <c r="M28" s="28"/>
      <c r="N28" s="28"/>
      <c r="O28" s="28"/>
      <c r="P28" s="28"/>
      <c r="Q28" s="28"/>
      <c r="R28" s="28"/>
      <c r="S28" s="28"/>
      <c r="T28" s="28"/>
      <c r="U28" s="28"/>
      <c r="V28" s="62">
        <f t="shared" si="4"/>
        <v>0</v>
      </c>
      <c r="W28" s="63"/>
      <c r="X28" s="51"/>
      <c r="Y28" s="52"/>
    </row>
    <row r="29" spans="1:25" ht="24.95" customHeight="1" thickBot="1" x14ac:dyDescent="0.3">
      <c r="A29" s="88"/>
      <c r="B29" s="173" t="str">
        <f>'Week 1 tm 10'!B29:T29</f>
        <v>4 Organiseert en begeleidt de werkzaamheden</v>
      </c>
      <c r="C29" s="173"/>
      <c r="D29" s="173"/>
      <c r="E29" s="173"/>
      <c r="F29" s="173"/>
      <c r="G29" s="173"/>
      <c r="H29" s="173"/>
      <c r="I29" s="173"/>
      <c r="J29" s="173"/>
      <c r="K29" s="173"/>
      <c r="L29" s="173"/>
      <c r="M29" s="173"/>
      <c r="N29" s="173"/>
      <c r="O29" s="173"/>
      <c r="P29" s="173"/>
      <c r="Q29" s="173"/>
      <c r="R29" s="173"/>
      <c r="S29" s="173"/>
      <c r="T29" s="173"/>
      <c r="U29" s="173"/>
      <c r="V29" s="56">
        <f>SUM(V30:V32)</f>
        <v>0</v>
      </c>
      <c r="W29" s="57" t="e">
        <f>(V29/V44)</f>
        <v>#DIV/0!</v>
      </c>
      <c r="X29" s="58"/>
      <c r="Y29" s="59"/>
    </row>
    <row r="30" spans="1:25" ht="24.95" customHeight="1" thickBot="1" x14ac:dyDescent="0.3">
      <c r="A30" s="88"/>
      <c r="B30" s="149" t="str">
        <f>'Week 1 tm 10'!B30:J30</f>
        <v>4.1 Plant en verdeelt werkzaamheden</v>
      </c>
      <c r="C30" s="150"/>
      <c r="D30" s="150"/>
      <c r="E30" s="150"/>
      <c r="F30" s="150"/>
      <c r="G30" s="150"/>
      <c r="H30" s="150"/>
      <c r="I30" s="150"/>
      <c r="J30" s="150"/>
      <c r="K30" s="29"/>
      <c r="L30" s="29"/>
      <c r="M30" s="29"/>
      <c r="N30" s="29"/>
      <c r="O30" s="29" t="s">
        <v>19</v>
      </c>
      <c r="P30" s="29" t="s">
        <v>19</v>
      </c>
      <c r="Q30" s="29"/>
      <c r="R30" s="29"/>
      <c r="S30" s="29"/>
      <c r="T30" s="29"/>
      <c r="U30" s="29"/>
      <c r="V30" s="64">
        <f t="shared" ref="V30:V32" si="5">SUM(K30:U30)</f>
        <v>0</v>
      </c>
      <c r="W30" s="63"/>
      <c r="X30" s="51"/>
      <c r="Y30" s="52"/>
    </row>
    <row r="31" spans="1:25" ht="24.95" customHeight="1" thickBot="1" x14ac:dyDescent="0.3">
      <c r="A31" s="88"/>
      <c r="B31" s="149" t="str">
        <f>'Week 1 tm 10'!B31:J31</f>
        <v>4.2 Begeleidt medewerkers op vaktechnisch gebied</v>
      </c>
      <c r="C31" s="150"/>
      <c r="D31" s="150"/>
      <c r="E31" s="150"/>
      <c r="F31" s="150"/>
      <c r="G31" s="150"/>
      <c r="H31" s="150"/>
      <c r="I31" s="150"/>
      <c r="J31" s="150"/>
      <c r="K31" s="28"/>
      <c r="L31" s="28"/>
      <c r="M31" s="28"/>
      <c r="N31" s="28"/>
      <c r="O31" s="28"/>
      <c r="P31" s="28"/>
      <c r="Q31" s="28"/>
      <c r="R31" s="28"/>
      <c r="S31" s="28"/>
      <c r="T31" s="28"/>
      <c r="U31" s="28"/>
      <c r="V31" s="62">
        <f t="shared" si="5"/>
        <v>0</v>
      </c>
      <c r="W31" s="63"/>
      <c r="X31" s="51"/>
      <c r="Y31" s="52"/>
    </row>
    <row r="32" spans="1:25" ht="24.95" customHeight="1" thickBot="1" x14ac:dyDescent="0.3">
      <c r="A32" s="88"/>
      <c r="B32" s="149" t="str">
        <f>'Week 1 tm 10'!B32:J32</f>
        <v>4.3 Stuurt medewerkers aan</v>
      </c>
      <c r="C32" s="150"/>
      <c r="D32" s="150"/>
      <c r="E32" s="150"/>
      <c r="F32" s="150"/>
      <c r="G32" s="150"/>
      <c r="H32" s="150"/>
      <c r="I32" s="150"/>
      <c r="J32" s="150"/>
      <c r="K32" s="28"/>
      <c r="L32" s="28"/>
      <c r="M32" s="28"/>
      <c r="N32" s="28"/>
      <c r="O32" s="28"/>
      <c r="P32" s="28"/>
      <c r="Q32" s="28"/>
      <c r="R32" s="28"/>
      <c r="S32" s="28"/>
      <c r="T32" s="28"/>
      <c r="U32" s="28"/>
      <c r="V32" s="62">
        <f t="shared" si="5"/>
        <v>0</v>
      </c>
      <c r="W32" s="63"/>
      <c r="X32" s="51"/>
      <c r="Y32" s="52"/>
    </row>
    <row r="33" spans="1:25" ht="24.95" customHeight="1" thickBot="1" x14ac:dyDescent="0.3">
      <c r="A33" s="88"/>
      <c r="B33" s="173" t="str">
        <f>'Week 1 tm 10'!B33:T33</f>
        <v>5 Onderneemt</v>
      </c>
      <c r="C33" s="173"/>
      <c r="D33" s="173"/>
      <c r="E33" s="173"/>
      <c r="F33" s="173"/>
      <c r="G33" s="173"/>
      <c r="H33" s="173"/>
      <c r="I33" s="173"/>
      <c r="J33" s="173"/>
      <c r="K33" s="173"/>
      <c r="L33" s="173"/>
      <c r="M33" s="173"/>
      <c r="N33" s="173"/>
      <c r="O33" s="173"/>
      <c r="P33" s="173"/>
      <c r="Q33" s="173"/>
      <c r="R33" s="173"/>
      <c r="S33" s="173"/>
      <c r="T33" s="173"/>
      <c r="U33" s="173"/>
      <c r="V33" s="56">
        <f>SUM(V34:V43)</f>
        <v>0</v>
      </c>
      <c r="W33" s="57" t="e">
        <f>(V33/V44)</f>
        <v>#DIV/0!</v>
      </c>
      <c r="X33" s="58"/>
      <c r="Y33" s="59"/>
    </row>
    <row r="34" spans="1:25" ht="24.95" customHeight="1" thickBot="1" x14ac:dyDescent="0.3">
      <c r="A34" s="88"/>
      <c r="B34" s="149" t="str">
        <f>'Week 1 tm 10'!B34:J34</f>
        <v>5.1 Bepaalt vestigingsplaats</v>
      </c>
      <c r="C34" s="150"/>
      <c r="D34" s="150"/>
      <c r="E34" s="150"/>
      <c r="F34" s="150"/>
      <c r="G34" s="150"/>
      <c r="H34" s="150"/>
      <c r="I34" s="150"/>
      <c r="J34" s="150"/>
      <c r="K34" s="29"/>
      <c r="L34" s="29"/>
      <c r="M34" s="29"/>
      <c r="N34" s="29"/>
      <c r="O34" s="29" t="s">
        <v>19</v>
      </c>
      <c r="P34" s="29" t="s">
        <v>19</v>
      </c>
      <c r="Q34" s="29"/>
      <c r="R34" s="29"/>
      <c r="S34" s="29"/>
      <c r="T34" s="29"/>
      <c r="U34" s="29"/>
      <c r="V34" s="64">
        <f t="shared" ref="V34:V44" si="6">SUM(K34:U34)</f>
        <v>0</v>
      </c>
      <c r="W34" s="63"/>
      <c r="X34" s="51"/>
      <c r="Y34" s="52"/>
    </row>
    <row r="35" spans="1:25" ht="24.95" customHeight="1" thickBot="1" x14ac:dyDescent="0.3">
      <c r="A35" s="88"/>
      <c r="B35" s="149" t="str">
        <f>'Week 1 tm 10'!B35:J35</f>
        <v>5.2 Onderzoekt ondernemingsvorm</v>
      </c>
      <c r="C35" s="150"/>
      <c r="D35" s="150"/>
      <c r="E35" s="150"/>
      <c r="F35" s="150"/>
      <c r="G35" s="150"/>
      <c r="H35" s="150"/>
      <c r="I35" s="150"/>
      <c r="J35" s="150"/>
      <c r="K35" s="28"/>
      <c r="L35" s="28"/>
      <c r="M35" s="28"/>
      <c r="N35" s="28"/>
      <c r="O35" s="28"/>
      <c r="P35" s="28"/>
      <c r="Q35" s="28"/>
      <c r="R35" s="28"/>
      <c r="S35" s="28"/>
      <c r="T35" s="28"/>
      <c r="U35" s="28"/>
      <c r="V35" s="62">
        <f t="shared" si="6"/>
        <v>0</v>
      </c>
      <c r="W35" s="63"/>
      <c r="X35" s="51"/>
      <c r="Y35" s="52"/>
    </row>
    <row r="36" spans="1:25" ht="24.95" customHeight="1" thickBot="1" x14ac:dyDescent="0.3">
      <c r="A36" s="88"/>
      <c r="B36" s="149" t="str">
        <f>'Week 1 tm 10'!B36:J36</f>
        <v>5.3 Stelt marketingplan op</v>
      </c>
      <c r="C36" s="150"/>
      <c r="D36" s="150"/>
      <c r="E36" s="150"/>
      <c r="F36" s="150"/>
      <c r="G36" s="150"/>
      <c r="H36" s="150"/>
      <c r="I36" s="150"/>
      <c r="J36" s="150"/>
      <c r="K36" s="28"/>
      <c r="L36" s="28"/>
      <c r="M36" s="28"/>
      <c r="N36" s="28"/>
      <c r="O36" s="28"/>
      <c r="P36" s="28"/>
      <c r="Q36" s="28"/>
      <c r="R36" s="28"/>
      <c r="S36" s="28"/>
      <c r="T36" s="28"/>
      <c r="U36" s="28"/>
      <c r="V36" s="62">
        <f t="shared" si="6"/>
        <v>0</v>
      </c>
      <c r="W36" s="63"/>
      <c r="X36" s="51"/>
      <c r="Y36" s="52"/>
    </row>
    <row r="37" spans="1:25" ht="24.95" customHeight="1" thickBot="1" x14ac:dyDescent="0.3">
      <c r="A37" s="88"/>
      <c r="B37" s="149" t="str">
        <f>'Week 1 tm 10'!B37:J37</f>
        <v>5.4 Innoveert de onderneming</v>
      </c>
      <c r="C37" s="150"/>
      <c r="D37" s="150"/>
      <c r="E37" s="150"/>
      <c r="F37" s="150"/>
      <c r="G37" s="150"/>
      <c r="H37" s="150"/>
      <c r="I37" s="150"/>
      <c r="J37" s="150"/>
      <c r="K37" s="28"/>
      <c r="L37" s="28"/>
      <c r="M37" s="28"/>
      <c r="N37" s="28"/>
      <c r="O37" s="28"/>
      <c r="P37" s="28"/>
      <c r="Q37" s="28"/>
      <c r="R37" s="28"/>
      <c r="S37" s="28"/>
      <c r="T37" s="28"/>
      <c r="U37" s="28"/>
      <c r="V37" s="62">
        <f t="shared" si="6"/>
        <v>0</v>
      </c>
      <c r="W37" s="63"/>
      <c r="X37" s="51"/>
      <c r="Y37" s="52"/>
    </row>
    <row r="38" spans="1:25" ht="24.95" customHeight="1" thickBot="1" x14ac:dyDescent="0.3">
      <c r="A38" s="88"/>
      <c r="B38" s="149" t="str">
        <f>'Week 1 tm 10'!B38:J38</f>
        <v>5.5 Verzorgt financiële administratie</v>
      </c>
      <c r="C38" s="150"/>
      <c r="D38" s="150"/>
      <c r="E38" s="150"/>
      <c r="F38" s="150"/>
      <c r="G38" s="150"/>
      <c r="H38" s="150"/>
      <c r="I38" s="150"/>
      <c r="J38" s="150"/>
      <c r="K38" s="28"/>
      <c r="L38" s="28"/>
      <c r="M38" s="28"/>
      <c r="N38" s="28"/>
      <c r="O38" s="28"/>
      <c r="P38" s="28"/>
      <c r="Q38" s="28"/>
      <c r="R38" s="28"/>
      <c r="S38" s="28"/>
      <c r="T38" s="28"/>
      <c r="U38" s="28"/>
      <c r="V38" s="62">
        <f t="shared" si="6"/>
        <v>0</v>
      </c>
      <c r="W38" s="63"/>
      <c r="X38" s="51"/>
      <c r="Y38" s="52"/>
    </row>
    <row r="39" spans="1:25" ht="24.95" customHeight="1" thickBot="1" x14ac:dyDescent="0.3">
      <c r="A39" s="88"/>
      <c r="B39" s="149" t="str">
        <f>'Week 1 tm 10'!B39:J39</f>
        <v>5.6 Analyseert de financiële situatie</v>
      </c>
      <c r="C39" s="150"/>
      <c r="D39" s="150"/>
      <c r="E39" s="150"/>
      <c r="F39" s="150"/>
      <c r="G39" s="150"/>
      <c r="H39" s="150"/>
      <c r="I39" s="150"/>
      <c r="J39" s="150"/>
      <c r="K39" s="28"/>
      <c r="L39" s="28"/>
      <c r="M39" s="28"/>
      <c r="N39" s="28"/>
      <c r="O39" s="28"/>
      <c r="P39" s="28"/>
      <c r="Q39" s="28"/>
      <c r="R39" s="28"/>
      <c r="S39" s="28"/>
      <c r="T39" s="28"/>
      <c r="U39" s="28"/>
      <c r="V39" s="62">
        <f t="shared" si="6"/>
        <v>0</v>
      </c>
      <c r="W39" s="63"/>
      <c r="X39" s="51"/>
      <c r="Y39" s="52"/>
    </row>
    <row r="40" spans="1:25" ht="24.95" customHeight="1" thickBot="1" x14ac:dyDescent="0.3">
      <c r="A40" s="88"/>
      <c r="B40" s="149" t="str">
        <f>'Week 1 tm 10'!B40:J40</f>
        <v>5.7 Bepaalt personeelsbehoefte</v>
      </c>
      <c r="C40" s="150"/>
      <c r="D40" s="150"/>
      <c r="E40" s="150"/>
      <c r="F40" s="150"/>
      <c r="G40" s="150"/>
      <c r="H40" s="150"/>
      <c r="I40" s="150"/>
      <c r="J40" s="150"/>
      <c r="K40" s="28"/>
      <c r="L40" s="28"/>
      <c r="M40" s="28"/>
      <c r="N40" s="28"/>
      <c r="O40" s="28"/>
      <c r="P40" s="28"/>
      <c r="Q40" s="28"/>
      <c r="R40" s="28"/>
      <c r="S40" s="28"/>
      <c r="T40" s="28"/>
      <c r="U40" s="28"/>
      <c r="V40" s="62">
        <f t="shared" si="6"/>
        <v>0</v>
      </c>
      <c r="W40" s="63"/>
      <c r="X40" s="51"/>
      <c r="Y40" s="52"/>
    </row>
    <row r="41" spans="1:25" ht="24.95" customHeight="1" thickBot="1" x14ac:dyDescent="0.3">
      <c r="A41" s="88"/>
      <c r="B41" s="149" t="str">
        <f>'Week 1 tm 10'!B41:J41</f>
        <v>5.8 Bepaalt beleid op het gebied van kwaliteit, veiligheid, milieu en arbo</v>
      </c>
      <c r="C41" s="150"/>
      <c r="D41" s="150"/>
      <c r="E41" s="150"/>
      <c r="F41" s="150"/>
      <c r="G41" s="150"/>
      <c r="H41" s="150"/>
      <c r="I41" s="150"/>
      <c r="J41" s="150"/>
      <c r="K41" s="28"/>
      <c r="L41" s="28"/>
      <c r="M41" s="28"/>
      <c r="N41" s="28"/>
      <c r="O41" s="28"/>
      <c r="P41" s="28"/>
      <c r="Q41" s="28"/>
      <c r="R41" s="28"/>
      <c r="S41" s="28"/>
      <c r="T41" s="28"/>
      <c r="U41" s="28"/>
      <c r="V41" s="62">
        <f t="shared" si="6"/>
        <v>0</v>
      </c>
      <c r="W41" s="63"/>
      <c r="X41" s="51"/>
      <c r="Y41" s="52"/>
    </row>
    <row r="42" spans="1:25" ht="24.95" customHeight="1" thickBot="1" x14ac:dyDescent="0.3">
      <c r="A42" s="88"/>
      <c r="B42" s="149" t="str">
        <f>'Week 1 tm 10'!B42:J42</f>
        <v>5.9 Profileert en promoot de onderneming</v>
      </c>
      <c r="C42" s="150"/>
      <c r="D42" s="150"/>
      <c r="E42" s="150"/>
      <c r="F42" s="150"/>
      <c r="G42" s="150"/>
      <c r="H42" s="150"/>
      <c r="I42" s="150"/>
      <c r="J42" s="150"/>
      <c r="K42" s="28"/>
      <c r="L42" s="28"/>
      <c r="M42" s="28"/>
      <c r="N42" s="28"/>
      <c r="O42" s="28"/>
      <c r="P42" s="28"/>
      <c r="Q42" s="28"/>
      <c r="R42" s="28"/>
      <c r="S42" s="28"/>
      <c r="T42" s="28"/>
      <c r="U42" s="28"/>
      <c r="V42" s="62">
        <f t="shared" si="6"/>
        <v>0</v>
      </c>
      <c r="W42" s="63"/>
      <c r="X42" s="51"/>
      <c r="Y42" s="52"/>
    </row>
    <row r="43" spans="1:25" ht="24.95" customHeight="1" thickBot="1" x14ac:dyDescent="0.3">
      <c r="A43" s="88"/>
      <c r="B43" s="149" t="str">
        <f>'Week 1 tm 10'!B43:J43</f>
        <v>5.10 Stelt verkoopprijs vast</v>
      </c>
      <c r="C43" s="150"/>
      <c r="D43" s="150"/>
      <c r="E43" s="150"/>
      <c r="F43" s="150"/>
      <c r="G43" s="150"/>
      <c r="H43" s="150"/>
      <c r="I43" s="150"/>
      <c r="J43" s="150"/>
      <c r="K43" s="28"/>
      <c r="L43" s="28"/>
      <c r="M43" s="28"/>
      <c r="N43" s="28"/>
      <c r="O43" s="28"/>
      <c r="P43" s="28"/>
      <c r="Q43" s="28"/>
      <c r="R43" s="28"/>
      <c r="S43" s="28"/>
      <c r="T43" s="28"/>
      <c r="U43" s="28"/>
      <c r="V43" s="62">
        <f t="shared" si="6"/>
        <v>0</v>
      </c>
      <c r="W43" s="63"/>
      <c r="X43" s="51"/>
      <c r="Y43" s="52"/>
    </row>
    <row r="44" spans="1:25" ht="24.95" customHeight="1" thickBot="1" x14ac:dyDescent="0.3">
      <c r="A44" s="89"/>
      <c r="B44" s="182" t="s">
        <v>25</v>
      </c>
      <c r="C44" s="182"/>
      <c r="D44" s="182"/>
      <c r="E44" s="182"/>
      <c r="F44" s="182"/>
      <c r="G44" s="182"/>
      <c r="H44" s="182"/>
      <c r="I44" s="182"/>
      <c r="J44" s="182"/>
      <c r="K44" s="67">
        <f t="shared" ref="K44:U44" si="7">SUM(K11:K43)</f>
        <v>0</v>
      </c>
      <c r="L44" s="67">
        <f t="shared" si="7"/>
        <v>0</v>
      </c>
      <c r="M44" s="67">
        <f t="shared" si="7"/>
        <v>0</v>
      </c>
      <c r="N44" s="67">
        <f t="shared" si="7"/>
        <v>0</v>
      </c>
      <c r="O44" s="67">
        <f t="shared" si="7"/>
        <v>0</v>
      </c>
      <c r="P44" s="67">
        <f t="shared" si="7"/>
        <v>0</v>
      </c>
      <c r="Q44" s="67">
        <f t="shared" si="7"/>
        <v>0</v>
      </c>
      <c r="R44" s="67">
        <f t="shared" si="7"/>
        <v>0</v>
      </c>
      <c r="S44" s="67">
        <f t="shared" si="7"/>
        <v>0</v>
      </c>
      <c r="T44" s="67">
        <f t="shared" si="7"/>
        <v>0</v>
      </c>
      <c r="U44" s="67">
        <f t="shared" si="7"/>
        <v>0</v>
      </c>
      <c r="V44" s="68">
        <f t="shared" si="6"/>
        <v>0</v>
      </c>
      <c r="W44" s="57" t="e">
        <f>SUM(W10:W43)</f>
        <v>#DIV/0!</v>
      </c>
      <c r="X44" s="58"/>
      <c r="Y44" s="59"/>
    </row>
    <row r="45" spans="1:25" ht="24.95" customHeight="1" thickBot="1" x14ac:dyDescent="0.3">
      <c r="A45" s="89"/>
      <c r="B45" s="208" t="s">
        <v>39</v>
      </c>
      <c r="C45" s="209"/>
      <c r="D45" s="209"/>
      <c r="E45" s="209"/>
      <c r="F45" s="209"/>
      <c r="G45" s="209"/>
      <c r="H45" s="209"/>
      <c r="I45" s="209"/>
      <c r="J45" s="209"/>
      <c r="K45" s="209"/>
      <c r="L45" s="209"/>
      <c r="M45" s="209"/>
      <c r="N45" s="209"/>
      <c r="O45" s="209"/>
      <c r="P45" s="209"/>
      <c r="Q45" s="209"/>
      <c r="R45" s="209"/>
      <c r="S45" s="209"/>
      <c r="T45" s="209"/>
      <c r="U45" s="209"/>
      <c r="V45" s="56"/>
      <c r="W45" s="57" t="e">
        <f>V46/V44</f>
        <v>#DIV/0!</v>
      </c>
      <c r="X45" s="58"/>
      <c r="Y45" s="59"/>
    </row>
    <row r="46" spans="1:25" ht="24.95" customHeight="1" thickBot="1" x14ac:dyDescent="0.3">
      <c r="A46" s="88"/>
      <c r="B46" s="149" t="str">
        <f>'Week 1 tm 10'!B46:J46</f>
        <v>Verzuim met reden (ziekte, doktersbezoek, bruiloft e.d.)</v>
      </c>
      <c r="C46" s="150"/>
      <c r="D46" s="150"/>
      <c r="E46" s="150"/>
      <c r="F46" s="150"/>
      <c r="G46" s="150"/>
      <c r="H46" s="150"/>
      <c r="I46" s="150"/>
      <c r="J46" s="150"/>
      <c r="K46" s="28"/>
      <c r="L46" s="28"/>
      <c r="M46" s="28"/>
      <c r="N46" s="28"/>
      <c r="O46" s="28"/>
      <c r="P46" s="28"/>
      <c r="Q46" s="28"/>
      <c r="R46" s="28"/>
      <c r="S46" s="28"/>
      <c r="T46" s="28"/>
      <c r="U46" s="28"/>
      <c r="V46" s="110">
        <f t="shared" ref="V46" si="8">SUM(K46:U46)</f>
        <v>0</v>
      </c>
      <c r="W46" s="63"/>
      <c r="X46" s="51"/>
      <c r="Y46" s="52"/>
    </row>
    <row r="47" spans="1:25" ht="24.95" customHeight="1" thickBot="1" x14ac:dyDescent="0.3">
      <c r="A47" s="88"/>
      <c r="B47" s="183" t="s">
        <v>26</v>
      </c>
      <c r="C47" s="184"/>
      <c r="D47" s="184"/>
      <c r="E47" s="184"/>
      <c r="F47" s="184"/>
      <c r="G47" s="184"/>
      <c r="H47" s="184"/>
      <c r="I47" s="184"/>
      <c r="J47" s="184"/>
      <c r="K47" s="184"/>
      <c r="L47" s="184"/>
      <c r="M47" s="184"/>
      <c r="N47" s="184"/>
      <c r="O47" s="184"/>
      <c r="P47" s="184"/>
      <c r="Q47" s="184"/>
      <c r="R47" s="184"/>
      <c r="S47" s="184"/>
      <c r="T47" s="184"/>
      <c r="U47" s="184"/>
      <c r="V47" s="184"/>
      <c r="W47" s="185"/>
      <c r="X47" s="51"/>
      <c r="Y47" s="52"/>
    </row>
    <row r="48" spans="1:25" ht="24.95" customHeight="1" thickBot="1" x14ac:dyDescent="0.3">
      <c r="A48" s="88"/>
      <c r="B48" s="175" t="s">
        <v>27</v>
      </c>
      <c r="C48" s="176"/>
      <c r="D48" s="176"/>
      <c r="E48" s="176"/>
      <c r="F48" s="176"/>
      <c r="G48" s="176"/>
      <c r="H48" s="176"/>
      <c r="I48" s="176"/>
      <c r="J48" s="176"/>
      <c r="K48" s="31"/>
      <c r="L48" s="31"/>
      <c r="M48" s="31"/>
      <c r="N48" s="31" t="s">
        <v>19</v>
      </c>
      <c r="O48" s="31" t="s">
        <v>19</v>
      </c>
      <c r="P48" s="31" t="s">
        <v>19</v>
      </c>
      <c r="Q48" s="31" t="s">
        <v>19</v>
      </c>
      <c r="R48" s="31" t="s">
        <v>19</v>
      </c>
      <c r="S48" s="31" t="s">
        <v>19</v>
      </c>
      <c r="T48" s="31"/>
      <c r="U48" s="31" t="s">
        <v>19</v>
      </c>
      <c r="V48" s="69">
        <f>SUM(K48:U48)</f>
        <v>0</v>
      </c>
      <c r="W48" s="70" t="e">
        <f>V48/V44</f>
        <v>#DIV/0!</v>
      </c>
      <c r="X48" s="58"/>
      <c r="Y48" s="59"/>
    </row>
    <row r="49" spans="1:25" ht="15.75" thickBot="1" x14ac:dyDescent="0.3">
      <c r="A49" s="89"/>
      <c r="B49" s="71"/>
      <c r="C49" s="71"/>
      <c r="D49" s="71"/>
      <c r="E49" s="71"/>
      <c r="F49" s="72"/>
      <c r="G49" s="72"/>
      <c r="H49" s="51"/>
      <c r="I49" s="43"/>
      <c r="J49" s="72"/>
      <c r="K49" s="72"/>
      <c r="L49" s="72"/>
      <c r="M49" s="72"/>
      <c r="N49" s="46"/>
      <c r="O49" s="46"/>
      <c r="P49" s="72"/>
      <c r="Q49" s="72"/>
      <c r="R49" s="72"/>
      <c r="S49" s="72"/>
      <c r="T49" s="72"/>
      <c r="U49" s="51"/>
      <c r="V49" s="73"/>
      <c r="W49" s="51"/>
      <c r="X49" s="51"/>
      <c r="Y49" s="52"/>
    </row>
    <row r="50" spans="1:25" ht="18.75" thickBot="1" x14ac:dyDescent="0.3">
      <c r="A50" s="90"/>
      <c r="B50" s="177" t="s">
        <v>28</v>
      </c>
      <c r="C50" s="178"/>
      <c r="D50" s="178"/>
      <c r="E50" s="178"/>
      <c r="F50" s="178"/>
      <c r="G50" s="178"/>
      <c r="H50" s="179"/>
      <c r="I50" s="180">
        <f>Jaarplanning!L51</f>
        <v>0</v>
      </c>
      <c r="J50" s="181"/>
      <c r="K50" s="75"/>
      <c r="L50" s="177" t="s">
        <v>29</v>
      </c>
      <c r="M50" s="178"/>
      <c r="N50" s="178"/>
      <c r="O50" s="178"/>
      <c r="P50" s="178"/>
      <c r="Q50" s="179"/>
      <c r="R50" s="180">
        <f>'Week 1 tm 10'!U44+'Week 11 tm 20'!U44+'Week 21 tm 30'!U44+V44</f>
        <v>0</v>
      </c>
      <c r="S50" s="181"/>
      <c r="T50" s="92"/>
      <c r="U50" s="76"/>
      <c r="V50" s="94" t="s">
        <v>30</v>
      </c>
      <c r="W50" s="77">
        <f>R50-I50</f>
        <v>0</v>
      </c>
      <c r="X50" s="58"/>
      <c r="Y50" s="59"/>
    </row>
    <row r="51" spans="1:25" ht="15.75" thickBot="1" x14ac:dyDescent="0.3">
      <c r="A51" s="91"/>
      <c r="B51" s="79"/>
      <c r="C51" s="79"/>
      <c r="D51" s="79"/>
      <c r="E51" s="79"/>
      <c r="F51" s="79"/>
      <c r="G51" s="79"/>
      <c r="H51" s="79"/>
      <c r="I51" s="79"/>
      <c r="J51" s="79"/>
      <c r="K51" s="80"/>
      <c r="L51" s="79"/>
      <c r="M51" s="79"/>
      <c r="N51" s="79"/>
      <c r="O51" s="79"/>
      <c r="P51" s="79"/>
      <c r="Q51" s="79"/>
      <c r="R51" s="79"/>
      <c r="S51" s="79"/>
      <c r="T51" s="93"/>
      <c r="U51" s="72"/>
      <c r="V51" s="79"/>
      <c r="W51" s="79"/>
      <c r="X51" s="51"/>
      <c r="Y51" s="52"/>
    </row>
    <row r="52" spans="1:25" x14ac:dyDescent="0.25">
      <c r="A52" s="212" t="s">
        <v>31</v>
      </c>
      <c r="B52" s="187"/>
      <c r="C52" s="187"/>
      <c r="D52" s="187"/>
      <c r="E52" s="187"/>
      <c r="F52" s="188"/>
      <c r="G52" s="192"/>
      <c r="H52" s="193"/>
      <c r="I52" s="193"/>
      <c r="J52" s="193"/>
      <c r="K52" s="193"/>
      <c r="L52" s="193"/>
      <c r="M52" s="193"/>
      <c r="N52" s="193"/>
      <c r="O52" s="193"/>
      <c r="P52" s="193"/>
      <c r="Q52" s="193"/>
      <c r="R52" s="193"/>
      <c r="S52" s="193"/>
      <c r="T52" s="193"/>
      <c r="U52" s="193"/>
      <c r="V52" s="193"/>
      <c r="W52" s="193"/>
      <c r="X52" s="193"/>
      <c r="Y52" s="194"/>
    </row>
    <row r="53" spans="1:25" ht="49.9" customHeight="1" thickBot="1" x14ac:dyDescent="0.3">
      <c r="A53" s="213"/>
      <c r="B53" s="190"/>
      <c r="C53" s="190"/>
      <c r="D53" s="190"/>
      <c r="E53" s="190"/>
      <c r="F53" s="191"/>
      <c r="G53" s="195"/>
      <c r="H53" s="196"/>
      <c r="I53" s="196"/>
      <c r="J53" s="196"/>
      <c r="K53" s="196"/>
      <c r="L53" s="196"/>
      <c r="M53" s="196"/>
      <c r="N53" s="196"/>
      <c r="O53" s="196"/>
      <c r="P53" s="196"/>
      <c r="Q53" s="196"/>
      <c r="R53" s="196"/>
      <c r="S53" s="196"/>
      <c r="T53" s="196"/>
      <c r="U53" s="196"/>
      <c r="V53" s="196"/>
      <c r="W53" s="196"/>
      <c r="X53" s="196"/>
      <c r="Y53" s="197"/>
    </row>
    <row r="54" spans="1:25" ht="16.899999999999999" customHeight="1" thickBot="1" x14ac:dyDescent="0.3">
      <c r="A54" s="186" t="s">
        <v>81</v>
      </c>
      <c r="B54" s="187"/>
      <c r="C54" s="187"/>
      <c r="D54" s="187"/>
      <c r="E54" s="187"/>
      <c r="F54" s="188"/>
      <c r="G54" s="198" t="s">
        <v>82</v>
      </c>
      <c r="H54" s="199"/>
      <c r="I54" s="199"/>
      <c r="J54" s="116" t="s">
        <v>83</v>
      </c>
      <c r="K54" s="200" t="s">
        <v>84</v>
      </c>
      <c r="L54" s="200"/>
      <c r="M54" s="200"/>
      <c r="N54" s="200"/>
      <c r="O54" s="200"/>
      <c r="P54" s="200"/>
      <c r="Q54" s="232" t="s">
        <v>85</v>
      </c>
      <c r="R54" s="233"/>
      <c r="S54" s="233"/>
      <c r="T54" s="233"/>
      <c r="U54" s="233"/>
      <c r="V54" s="233"/>
      <c r="W54" s="233"/>
      <c r="X54" s="233"/>
      <c r="Y54" s="233"/>
    </row>
    <row r="55" spans="1:25" ht="30" customHeight="1" thickBot="1" x14ac:dyDescent="0.3">
      <c r="A55" s="189"/>
      <c r="B55" s="190"/>
      <c r="C55" s="190"/>
      <c r="D55" s="190"/>
      <c r="E55" s="190"/>
      <c r="F55" s="191"/>
      <c r="G55" s="203"/>
      <c r="H55" s="204"/>
      <c r="I55" s="204"/>
      <c r="J55" s="117"/>
      <c r="K55" s="205"/>
      <c r="L55" s="205"/>
      <c r="M55" s="205"/>
      <c r="N55" s="205"/>
      <c r="O55" s="205"/>
      <c r="P55" s="205"/>
      <c r="Q55" s="230">
        <f>Jaarplanning!J4</f>
        <v>0</v>
      </c>
      <c r="R55" s="231"/>
      <c r="S55" s="231"/>
      <c r="T55" s="231"/>
      <c r="U55" s="231"/>
      <c r="V55" s="231"/>
      <c r="W55" s="231"/>
      <c r="X55" s="231"/>
      <c r="Y55" s="231"/>
    </row>
  </sheetData>
  <sheetProtection password="CCFC" sheet="1" objects="1" scenarios="1"/>
  <mergeCells count="61">
    <mergeCell ref="E4:J4"/>
    <mergeCell ref="Q4:W4"/>
    <mergeCell ref="E6:J6"/>
    <mergeCell ref="Q6:W6"/>
    <mergeCell ref="Q1:Y1"/>
    <mergeCell ref="U2:Y2"/>
    <mergeCell ref="B2:T2"/>
    <mergeCell ref="B27:J27"/>
    <mergeCell ref="B28:J28"/>
    <mergeCell ref="B8:J9"/>
    <mergeCell ref="V8:W8"/>
    <mergeCell ref="B10:U10"/>
    <mergeCell ref="B11:J11"/>
    <mergeCell ref="B13:U13"/>
    <mergeCell ref="B12:J12"/>
    <mergeCell ref="B22:J22"/>
    <mergeCell ref="B23:U23"/>
    <mergeCell ref="B24:J24"/>
    <mergeCell ref="B25:J25"/>
    <mergeCell ref="B26:J26"/>
    <mergeCell ref="B21:J21"/>
    <mergeCell ref="B20:J20"/>
    <mergeCell ref="B14:J14"/>
    <mergeCell ref="B46:J46"/>
    <mergeCell ref="B45:U45"/>
    <mergeCell ref="B29:U29"/>
    <mergeCell ref="B30:J30"/>
    <mergeCell ref="B42:J42"/>
    <mergeCell ref="B41:J41"/>
    <mergeCell ref="B39:J39"/>
    <mergeCell ref="B40:J40"/>
    <mergeCell ref="B37:J37"/>
    <mergeCell ref="B38:J38"/>
    <mergeCell ref="B35:J35"/>
    <mergeCell ref="B36:J36"/>
    <mergeCell ref="B33:U33"/>
    <mergeCell ref="B34:J34"/>
    <mergeCell ref="B31:J31"/>
    <mergeCell ref="B32:J32"/>
    <mergeCell ref="B47:W47"/>
    <mergeCell ref="B48:J48"/>
    <mergeCell ref="B50:H50"/>
    <mergeCell ref="I50:J50"/>
    <mergeCell ref="L50:Q50"/>
    <mergeCell ref="R50:S50"/>
    <mergeCell ref="Q55:Y55"/>
    <mergeCell ref="B15:J15"/>
    <mergeCell ref="B16:J16"/>
    <mergeCell ref="B17:J17"/>
    <mergeCell ref="B18:J18"/>
    <mergeCell ref="B19:J19"/>
    <mergeCell ref="A52:F53"/>
    <mergeCell ref="G52:Y53"/>
    <mergeCell ref="A54:F55"/>
    <mergeCell ref="G54:I54"/>
    <mergeCell ref="K54:P54"/>
    <mergeCell ref="G55:I55"/>
    <mergeCell ref="K55:P55"/>
    <mergeCell ref="Q54:Y54"/>
    <mergeCell ref="B43:J43"/>
    <mergeCell ref="B44:J44"/>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55"/>
  <sheetViews>
    <sheetView zoomScaleNormal="100" workbookViewId="0">
      <selection activeCell="B12" sqref="B12:J12"/>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Bloemendetailhandel 4</v>
      </c>
      <c r="C1" s="83"/>
      <c r="D1" s="83"/>
      <c r="E1" s="83"/>
      <c r="F1" s="83"/>
      <c r="G1" s="83"/>
      <c r="H1" s="83"/>
      <c r="I1" s="83"/>
      <c r="J1" s="83"/>
      <c r="K1" s="83"/>
      <c r="L1" s="84"/>
      <c r="M1" s="83"/>
      <c r="N1" s="83"/>
      <c r="O1" s="83"/>
      <c r="P1" s="83"/>
      <c r="Q1" s="214">
        <f>Jaarplanning!$C$5</f>
        <v>2016</v>
      </c>
      <c r="R1" s="214"/>
      <c r="S1" s="214"/>
      <c r="T1" s="214"/>
      <c r="U1" s="214"/>
      <c r="V1" s="214"/>
      <c r="W1" s="214"/>
      <c r="X1" s="214"/>
      <c r="Y1" s="215"/>
    </row>
    <row r="2" spans="1:25" ht="21" customHeight="1" x14ac:dyDescent="0.3">
      <c r="A2" s="85"/>
      <c r="B2" s="160" t="str">
        <f>Jaarplanning!$B$2</f>
        <v>Manager bloembinden</v>
      </c>
      <c r="C2" s="160"/>
      <c r="D2" s="160"/>
      <c r="E2" s="160"/>
      <c r="F2" s="160"/>
      <c r="G2" s="160"/>
      <c r="H2" s="160"/>
      <c r="I2" s="160"/>
      <c r="J2" s="160"/>
      <c r="K2" s="160"/>
      <c r="L2" s="160"/>
      <c r="M2" s="160"/>
      <c r="N2" s="160"/>
      <c r="O2" s="160"/>
      <c r="P2" s="160"/>
      <c r="Q2" s="160"/>
      <c r="R2" s="160"/>
      <c r="S2" s="160"/>
      <c r="T2" s="160"/>
      <c r="U2" s="161" t="str">
        <f>Jaarplanning!$I$1</f>
        <v>Crebo: 97440</v>
      </c>
      <c r="V2" s="161"/>
      <c r="W2" s="161"/>
      <c r="X2" s="161"/>
      <c r="Y2" s="162"/>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20</v>
      </c>
      <c r="C4" s="43"/>
      <c r="D4" s="43"/>
      <c r="E4" s="218">
        <f>'Week 1 tm 10'!E4:J4</f>
        <v>0</v>
      </c>
      <c r="F4" s="219"/>
      <c r="G4" s="219"/>
      <c r="H4" s="219"/>
      <c r="I4" s="219"/>
      <c r="J4" s="220"/>
      <c r="K4" s="43"/>
      <c r="L4" s="42" t="s">
        <v>32</v>
      </c>
      <c r="M4" s="44"/>
      <c r="N4" s="45"/>
      <c r="O4" s="46"/>
      <c r="P4" s="46"/>
      <c r="Q4" s="218">
        <f>'Week 1 tm 10'!Q4:V4</f>
        <v>0</v>
      </c>
      <c r="R4" s="219"/>
      <c r="S4" s="219"/>
      <c r="T4" s="219"/>
      <c r="U4" s="219"/>
      <c r="V4" s="219"/>
      <c r="W4" s="220"/>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34</v>
      </c>
      <c r="C6" s="44"/>
      <c r="D6" s="44"/>
      <c r="E6" s="221">
        <f>'Week 1 tm 10'!E6:J6</f>
        <v>0</v>
      </c>
      <c r="F6" s="222"/>
      <c r="G6" s="222"/>
      <c r="H6" s="222"/>
      <c r="I6" s="222"/>
      <c r="J6" s="223"/>
      <c r="K6" s="44"/>
      <c r="L6" s="42" t="s">
        <v>33</v>
      </c>
      <c r="M6" s="44"/>
      <c r="N6" s="45"/>
      <c r="O6" s="44"/>
      <c r="P6" s="44"/>
      <c r="Q6" s="224">
        <f>'Week 1 tm 10'!Q6:V6</f>
        <v>0</v>
      </c>
      <c r="R6" s="225"/>
      <c r="S6" s="225"/>
      <c r="T6" s="225"/>
      <c r="U6" s="225"/>
      <c r="V6" s="225"/>
      <c r="W6" s="226"/>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3" t="s">
        <v>21</v>
      </c>
      <c r="C8" s="164"/>
      <c r="D8" s="164"/>
      <c r="E8" s="164"/>
      <c r="F8" s="164"/>
      <c r="G8" s="164"/>
      <c r="H8" s="164"/>
      <c r="I8" s="164"/>
      <c r="J8" s="165"/>
      <c r="K8" s="95">
        <f>Jaarplanning!B53</f>
        <v>42870</v>
      </c>
      <c r="L8" s="95">
        <f>K8+7</f>
        <v>42877</v>
      </c>
      <c r="M8" s="95">
        <f t="shared" ref="M8:T8" si="0">L8+7</f>
        <v>42884</v>
      </c>
      <c r="N8" s="95">
        <f t="shared" si="0"/>
        <v>42891</v>
      </c>
      <c r="O8" s="95">
        <f t="shared" si="0"/>
        <v>42898</v>
      </c>
      <c r="P8" s="95">
        <f t="shared" si="0"/>
        <v>42905</v>
      </c>
      <c r="Q8" s="95">
        <f t="shared" si="0"/>
        <v>42912</v>
      </c>
      <c r="R8" s="95">
        <f t="shared" si="0"/>
        <v>42919</v>
      </c>
      <c r="S8" s="95">
        <f t="shared" si="0"/>
        <v>42926</v>
      </c>
      <c r="T8" s="95">
        <f t="shared" si="0"/>
        <v>42933</v>
      </c>
      <c r="U8" s="95">
        <f>T8+7</f>
        <v>42940</v>
      </c>
      <c r="V8" s="169" t="s">
        <v>22</v>
      </c>
      <c r="W8" s="170"/>
      <c r="X8" s="51"/>
      <c r="Y8" s="52"/>
    </row>
    <row r="9" spans="1:25" ht="18.75" thickBot="1" x14ac:dyDescent="0.3">
      <c r="A9" s="88"/>
      <c r="B9" s="166"/>
      <c r="C9" s="167"/>
      <c r="D9" s="167"/>
      <c r="E9" s="167"/>
      <c r="F9" s="167"/>
      <c r="G9" s="167"/>
      <c r="H9" s="167"/>
      <c r="I9" s="167"/>
      <c r="J9" s="168"/>
      <c r="K9" s="53">
        <f>Jaarplanning!A53</f>
        <v>20</v>
      </c>
      <c r="L9" s="53">
        <f>K9+1</f>
        <v>21</v>
      </c>
      <c r="M9" s="53">
        <f t="shared" ref="M9:T9" si="1">L9+1</f>
        <v>22</v>
      </c>
      <c r="N9" s="53">
        <f t="shared" si="1"/>
        <v>23</v>
      </c>
      <c r="O9" s="53">
        <f t="shared" si="1"/>
        <v>24</v>
      </c>
      <c r="P9" s="53">
        <f t="shared" si="1"/>
        <v>25</v>
      </c>
      <c r="Q9" s="53">
        <f t="shared" si="1"/>
        <v>26</v>
      </c>
      <c r="R9" s="53">
        <f t="shared" si="1"/>
        <v>27</v>
      </c>
      <c r="S9" s="53">
        <f t="shared" si="1"/>
        <v>28</v>
      </c>
      <c r="T9" s="53">
        <f t="shared" si="1"/>
        <v>29</v>
      </c>
      <c r="U9" s="53">
        <f>T9+1</f>
        <v>30</v>
      </c>
      <c r="V9" s="54" t="s">
        <v>23</v>
      </c>
      <c r="W9" s="55" t="s">
        <v>24</v>
      </c>
      <c r="X9" s="51"/>
      <c r="Y9" s="52"/>
    </row>
    <row r="10" spans="1:25" ht="24.95" customHeight="1" thickBot="1" x14ac:dyDescent="0.3">
      <c r="A10" s="88"/>
      <c r="B10" s="227" t="str">
        <f>'Week 1 tm 10'!B10:T10</f>
        <v>1 Vervaardigt bloemwerk en plantarrangementen</v>
      </c>
      <c r="C10" s="173"/>
      <c r="D10" s="173"/>
      <c r="E10" s="173"/>
      <c r="F10" s="173"/>
      <c r="G10" s="173"/>
      <c r="H10" s="173"/>
      <c r="I10" s="173"/>
      <c r="J10" s="173"/>
      <c r="K10" s="173"/>
      <c r="L10" s="173"/>
      <c r="M10" s="173"/>
      <c r="N10" s="173"/>
      <c r="O10" s="173"/>
      <c r="P10" s="173"/>
      <c r="Q10" s="173"/>
      <c r="R10" s="173"/>
      <c r="S10" s="173"/>
      <c r="T10" s="173"/>
      <c r="U10" s="173"/>
      <c r="V10" s="56">
        <f>SUM(V11:V12)</f>
        <v>0</v>
      </c>
      <c r="W10" s="57" t="e">
        <f>V10/V44</f>
        <v>#DIV/0!</v>
      </c>
      <c r="X10" s="58"/>
      <c r="Y10" s="59"/>
    </row>
    <row r="11" spans="1:25" ht="24.95" customHeight="1" thickBot="1" x14ac:dyDescent="0.3">
      <c r="A11" s="88"/>
      <c r="B11" s="228" t="str">
        <f>'Week 1 tm 10'!B11:J11</f>
        <v>1.2 Stelt bloemwerk en plantarrangementen samen</v>
      </c>
      <c r="C11" s="229"/>
      <c r="D11" s="229"/>
      <c r="E11" s="229"/>
      <c r="F11" s="229"/>
      <c r="G11" s="229"/>
      <c r="H11" s="229"/>
      <c r="I11" s="229"/>
      <c r="J11" s="229"/>
      <c r="K11" s="30"/>
      <c r="L11" s="30"/>
      <c r="M11" s="30"/>
      <c r="N11" s="30" t="s">
        <v>19</v>
      </c>
      <c r="O11" s="30" t="s">
        <v>19</v>
      </c>
      <c r="P11" s="30" t="s">
        <v>19</v>
      </c>
      <c r="Q11" s="30" t="s">
        <v>19</v>
      </c>
      <c r="R11" s="30" t="s">
        <v>19</v>
      </c>
      <c r="S11" s="30" t="s">
        <v>19</v>
      </c>
      <c r="T11" s="30" t="s">
        <v>35</v>
      </c>
      <c r="U11" s="30" t="s">
        <v>19</v>
      </c>
      <c r="V11" s="60">
        <f t="shared" ref="V11:V12" si="2">SUM(K11:U11)</f>
        <v>0</v>
      </c>
      <c r="W11" s="61"/>
      <c r="X11" s="58"/>
      <c r="Y11" s="59"/>
    </row>
    <row r="12" spans="1:25" ht="24.95" customHeight="1" thickBot="1" x14ac:dyDescent="0.3">
      <c r="A12" s="88"/>
      <c r="B12" s="234" t="str">
        <f>'Week 1 tm 10'!B12:J12</f>
        <v>1.3 Berekent commerciële prijs</v>
      </c>
      <c r="C12" s="235"/>
      <c r="D12" s="235"/>
      <c r="E12" s="235"/>
      <c r="F12" s="235"/>
      <c r="G12" s="235"/>
      <c r="H12" s="235"/>
      <c r="I12" s="235"/>
      <c r="J12" s="236"/>
      <c r="K12" s="28"/>
      <c r="L12" s="28"/>
      <c r="M12" s="28"/>
      <c r="N12" s="28"/>
      <c r="O12" s="28"/>
      <c r="P12" s="28"/>
      <c r="Q12" s="28"/>
      <c r="R12" s="28"/>
      <c r="S12" s="28"/>
      <c r="T12" s="28"/>
      <c r="U12" s="28"/>
      <c r="V12" s="62">
        <f t="shared" si="2"/>
        <v>0</v>
      </c>
      <c r="W12" s="63"/>
      <c r="X12" s="58"/>
      <c r="Y12" s="59"/>
    </row>
    <row r="13" spans="1:25" ht="24.95" customHeight="1" thickBot="1" x14ac:dyDescent="0.3">
      <c r="A13" s="88"/>
      <c r="B13" s="173" t="str">
        <f>'Week 1 tm 10'!B13:T13</f>
        <v>2 Verricht werkzaamheden ten behoeve van de verkoop</v>
      </c>
      <c r="C13" s="173"/>
      <c r="D13" s="173"/>
      <c r="E13" s="173"/>
      <c r="F13" s="173"/>
      <c r="G13" s="173"/>
      <c r="H13" s="173"/>
      <c r="I13" s="173"/>
      <c r="J13" s="173"/>
      <c r="K13" s="173"/>
      <c r="L13" s="173"/>
      <c r="M13" s="173"/>
      <c r="N13" s="173"/>
      <c r="O13" s="173"/>
      <c r="P13" s="173"/>
      <c r="Q13" s="173"/>
      <c r="R13" s="173"/>
      <c r="S13" s="173"/>
      <c r="T13" s="173"/>
      <c r="U13" s="173"/>
      <c r="V13" s="56">
        <f>SUM(V14:V22)</f>
        <v>0</v>
      </c>
      <c r="W13" s="57" t="e">
        <f>V13/V44</f>
        <v>#DIV/0!</v>
      </c>
      <c r="X13" s="58"/>
      <c r="Y13" s="59"/>
    </row>
    <row r="14" spans="1:25" ht="24.95" customHeight="1" thickBot="1" x14ac:dyDescent="0.3">
      <c r="A14" s="88"/>
      <c r="B14" s="149" t="str">
        <f>'Week 1 tm 10'!B14:J14</f>
        <v>2.1 Bereidt winkelopening voor</v>
      </c>
      <c r="C14" s="150"/>
      <c r="D14" s="150"/>
      <c r="E14" s="150"/>
      <c r="F14" s="150"/>
      <c r="G14" s="150"/>
      <c r="H14" s="150"/>
      <c r="I14" s="150"/>
      <c r="J14" s="150"/>
      <c r="K14" s="29"/>
      <c r="L14" s="29"/>
      <c r="M14" s="29"/>
      <c r="N14" s="29"/>
      <c r="O14" s="29"/>
      <c r="P14" s="29"/>
      <c r="Q14" s="29"/>
      <c r="R14" s="29"/>
      <c r="S14" s="29"/>
      <c r="T14" s="29"/>
      <c r="U14" s="29"/>
      <c r="V14" s="64">
        <f t="shared" ref="V14:V22" si="3">SUM(K14:U14)</f>
        <v>0</v>
      </c>
      <c r="W14" s="63"/>
      <c r="X14" s="51"/>
      <c r="Y14" s="52"/>
    </row>
    <row r="15" spans="1:25" ht="24.95" customHeight="1" thickBot="1" x14ac:dyDescent="0.3">
      <c r="A15" s="88"/>
      <c r="B15" s="211" t="str">
        <f>'Week 1 tm 10'!B15:J15</f>
        <v>2.2 Verzorgt winkel</v>
      </c>
      <c r="C15" s="174"/>
      <c r="D15" s="174"/>
      <c r="E15" s="174"/>
      <c r="F15" s="174"/>
      <c r="G15" s="174"/>
      <c r="H15" s="174"/>
      <c r="I15" s="174"/>
      <c r="J15" s="174"/>
      <c r="K15" s="27"/>
      <c r="L15" s="27"/>
      <c r="M15" s="27"/>
      <c r="N15" s="27"/>
      <c r="O15" s="27"/>
      <c r="P15" s="27"/>
      <c r="Q15" s="27"/>
      <c r="R15" s="27"/>
      <c r="S15" s="27"/>
      <c r="T15" s="27"/>
      <c r="U15" s="27"/>
      <c r="V15" s="65">
        <f t="shared" si="3"/>
        <v>0</v>
      </c>
      <c r="W15" s="63"/>
      <c r="X15" s="51"/>
      <c r="Y15" s="52"/>
    </row>
    <row r="16" spans="1:25" ht="24.95" customHeight="1" thickBot="1" x14ac:dyDescent="0.3">
      <c r="A16" s="88"/>
      <c r="B16" s="211" t="str">
        <f>'Week 1 tm 10'!B16:J16</f>
        <v>2.3 Verzorgt winkelpresentatie</v>
      </c>
      <c r="C16" s="174"/>
      <c r="D16" s="174"/>
      <c r="E16" s="174"/>
      <c r="F16" s="174"/>
      <c r="G16" s="174"/>
      <c r="H16" s="174"/>
      <c r="I16" s="174"/>
      <c r="J16" s="174"/>
      <c r="K16" s="27"/>
      <c r="L16" s="27"/>
      <c r="M16" s="27"/>
      <c r="N16" s="27"/>
      <c r="O16" s="27"/>
      <c r="P16" s="27"/>
      <c r="Q16" s="27"/>
      <c r="R16" s="27"/>
      <c r="S16" s="27"/>
      <c r="T16" s="27"/>
      <c r="U16" s="27"/>
      <c r="V16" s="65">
        <f t="shared" si="3"/>
        <v>0</v>
      </c>
      <c r="W16" s="63"/>
      <c r="X16" s="51"/>
      <c r="Y16" s="52"/>
    </row>
    <row r="17" spans="1:25" ht="24.95" customHeight="1" thickBot="1" x14ac:dyDescent="0.3">
      <c r="A17" s="88"/>
      <c r="B17" s="211" t="str">
        <f>'Week 1 tm 10'!B17:J17</f>
        <v>2.4 Verzorgt producten</v>
      </c>
      <c r="C17" s="174"/>
      <c r="D17" s="174"/>
      <c r="E17" s="174"/>
      <c r="F17" s="174"/>
      <c r="G17" s="174"/>
      <c r="H17" s="174"/>
      <c r="I17" s="174"/>
      <c r="J17" s="174"/>
      <c r="K17" s="27"/>
      <c r="L17" s="27"/>
      <c r="M17" s="27"/>
      <c r="N17" s="27"/>
      <c r="O17" s="27"/>
      <c r="P17" s="27"/>
      <c r="Q17" s="27"/>
      <c r="R17" s="27"/>
      <c r="S17" s="27"/>
      <c r="T17" s="27"/>
      <c r="U17" s="27"/>
      <c r="V17" s="65">
        <f t="shared" si="3"/>
        <v>0</v>
      </c>
      <c r="W17" s="63"/>
      <c r="X17" s="51"/>
      <c r="Y17" s="52"/>
    </row>
    <row r="18" spans="1:25" ht="24.95" customHeight="1" thickBot="1" x14ac:dyDescent="0.3">
      <c r="A18" s="88"/>
      <c r="B18" s="216" t="str">
        <f>'Week 1 tm 10'!B18:J18</f>
        <v>2.5 Ontvangt en verwerkt producten</v>
      </c>
      <c r="C18" s="217"/>
      <c r="D18" s="217"/>
      <c r="E18" s="217"/>
      <c r="F18" s="217"/>
      <c r="G18" s="217"/>
      <c r="H18" s="217"/>
      <c r="I18" s="217"/>
      <c r="J18" s="217"/>
      <c r="K18" s="27"/>
      <c r="L18" s="27"/>
      <c r="M18" s="27"/>
      <c r="N18" s="27"/>
      <c r="O18" s="27"/>
      <c r="P18" s="27"/>
      <c r="Q18" s="27"/>
      <c r="R18" s="27"/>
      <c r="S18" s="27"/>
      <c r="T18" s="27"/>
      <c r="U18" s="27"/>
      <c r="V18" s="65">
        <f t="shared" si="3"/>
        <v>0</v>
      </c>
      <c r="W18" s="63"/>
      <c r="X18" s="51"/>
      <c r="Y18" s="52"/>
    </row>
    <row r="19" spans="1:25" ht="24.95" customHeight="1" thickBot="1" x14ac:dyDescent="0.3">
      <c r="A19" s="88"/>
      <c r="B19" s="211" t="str">
        <f>'Week 1 tm 10'!B19:J19</f>
        <v>2.6 Bewaakt voorraad</v>
      </c>
      <c r="C19" s="174"/>
      <c r="D19" s="174"/>
      <c r="E19" s="174"/>
      <c r="F19" s="174"/>
      <c r="G19" s="174"/>
      <c r="H19" s="174"/>
      <c r="I19" s="174"/>
      <c r="J19" s="174"/>
      <c r="K19" s="27"/>
      <c r="L19" s="27"/>
      <c r="M19" s="27"/>
      <c r="N19" s="27"/>
      <c r="O19" s="27"/>
      <c r="P19" s="27"/>
      <c r="Q19" s="27"/>
      <c r="R19" s="27"/>
      <c r="S19" s="27"/>
      <c r="T19" s="27"/>
      <c r="U19" s="27"/>
      <c r="V19" s="65">
        <f t="shared" si="3"/>
        <v>0</v>
      </c>
      <c r="W19" s="63"/>
      <c r="X19" s="51"/>
      <c r="Y19" s="52"/>
    </row>
    <row r="20" spans="1:25" ht="24.95" customHeight="1" thickBot="1" x14ac:dyDescent="0.3">
      <c r="A20" s="88"/>
      <c r="B20" s="211" t="str">
        <f>'Week 1 tm 10'!B20:J20</f>
        <v>2.7 Bepaalt assortiment</v>
      </c>
      <c r="C20" s="174"/>
      <c r="D20" s="174"/>
      <c r="E20" s="174"/>
      <c r="F20" s="174"/>
      <c r="G20" s="174"/>
      <c r="H20" s="174"/>
      <c r="I20" s="174"/>
      <c r="J20" s="174"/>
      <c r="K20" s="27"/>
      <c r="L20" s="27"/>
      <c r="M20" s="27"/>
      <c r="N20" s="27"/>
      <c r="O20" s="27"/>
      <c r="P20" s="27"/>
      <c r="Q20" s="27"/>
      <c r="R20" s="27"/>
      <c r="S20" s="27"/>
      <c r="T20" s="27"/>
      <c r="U20" s="27"/>
      <c r="V20" s="65">
        <f t="shared" si="3"/>
        <v>0</v>
      </c>
      <c r="W20" s="63"/>
      <c r="X20" s="51"/>
      <c r="Y20" s="52"/>
    </row>
    <row r="21" spans="1:25" ht="24.95" customHeight="1" thickBot="1" x14ac:dyDescent="0.3">
      <c r="A21" s="88"/>
      <c r="B21" s="211" t="str">
        <f>'Week 1 tm 10'!B21:J21</f>
        <v>2.8 Koopt in</v>
      </c>
      <c r="C21" s="174"/>
      <c r="D21" s="174"/>
      <c r="E21" s="174"/>
      <c r="F21" s="174"/>
      <c r="G21" s="174"/>
      <c r="H21" s="174"/>
      <c r="I21" s="174"/>
      <c r="J21" s="174"/>
      <c r="K21" s="27"/>
      <c r="L21" s="27"/>
      <c r="M21" s="27"/>
      <c r="N21" s="27"/>
      <c r="O21" s="27"/>
      <c r="P21" s="27"/>
      <c r="Q21" s="27"/>
      <c r="R21" s="27"/>
      <c r="S21" s="27"/>
      <c r="T21" s="27"/>
      <c r="U21" s="27"/>
      <c r="V21" s="65">
        <f t="shared" si="3"/>
        <v>0</v>
      </c>
      <c r="W21" s="63"/>
      <c r="X21" s="51"/>
      <c r="Y21" s="52"/>
    </row>
    <row r="22" spans="1:25" ht="24.95" customHeight="1" thickBot="1" x14ac:dyDescent="0.3">
      <c r="A22" s="88"/>
      <c r="B22" s="211" t="str">
        <f>'Week 1 tm 10'!B22:J22</f>
        <v>2.9 Maakt onderhouds- en presentatieplan</v>
      </c>
      <c r="C22" s="174"/>
      <c r="D22" s="174"/>
      <c r="E22" s="174"/>
      <c r="F22" s="174"/>
      <c r="G22" s="174"/>
      <c r="H22" s="174"/>
      <c r="I22" s="174"/>
      <c r="J22" s="174"/>
      <c r="K22" s="27"/>
      <c r="L22" s="27"/>
      <c r="M22" s="27"/>
      <c r="N22" s="27"/>
      <c r="O22" s="27"/>
      <c r="P22" s="27"/>
      <c r="Q22" s="27"/>
      <c r="R22" s="27"/>
      <c r="S22" s="27"/>
      <c r="T22" s="27"/>
      <c r="U22" s="27"/>
      <c r="V22" s="65">
        <f t="shared" si="3"/>
        <v>0</v>
      </c>
      <c r="W22" s="63"/>
      <c r="X22" s="51"/>
      <c r="Y22" s="52"/>
    </row>
    <row r="23" spans="1:25" ht="24.95" customHeight="1" thickBot="1" x14ac:dyDescent="0.3">
      <c r="A23" s="88"/>
      <c r="B23" s="173" t="str">
        <f>'Week 1 tm 10'!B23:T23</f>
        <v>3 Verkoopt en verleent service</v>
      </c>
      <c r="C23" s="173"/>
      <c r="D23" s="173"/>
      <c r="E23" s="173"/>
      <c r="F23" s="173"/>
      <c r="G23" s="173"/>
      <c r="H23" s="173"/>
      <c r="I23" s="173"/>
      <c r="J23" s="173"/>
      <c r="K23" s="173"/>
      <c r="L23" s="173"/>
      <c r="M23" s="173"/>
      <c r="N23" s="173"/>
      <c r="O23" s="173"/>
      <c r="P23" s="173"/>
      <c r="Q23" s="173"/>
      <c r="R23" s="173"/>
      <c r="S23" s="173"/>
      <c r="T23" s="173"/>
      <c r="U23" s="173"/>
      <c r="V23" s="56">
        <f>SUM(V24:V28)</f>
        <v>0</v>
      </c>
      <c r="W23" s="57" t="e">
        <f>(V23/V44)</f>
        <v>#DIV/0!</v>
      </c>
      <c r="X23" s="58"/>
      <c r="Y23" s="59"/>
    </row>
    <row r="24" spans="1:25" ht="24.95" customHeight="1" thickBot="1" x14ac:dyDescent="0.3">
      <c r="A24" s="88"/>
      <c r="B24" s="149" t="str">
        <f>'Week 1 tm 10'!B24:J24</f>
        <v>3.1 Ontvangt en benadert klanten</v>
      </c>
      <c r="C24" s="150"/>
      <c r="D24" s="150"/>
      <c r="E24" s="150"/>
      <c r="F24" s="150"/>
      <c r="G24" s="150"/>
      <c r="H24" s="150"/>
      <c r="I24" s="150"/>
      <c r="J24" s="150"/>
      <c r="K24" s="29"/>
      <c r="L24" s="29"/>
      <c r="M24" s="29"/>
      <c r="N24" s="29"/>
      <c r="O24" s="29"/>
      <c r="P24" s="29"/>
      <c r="Q24" s="29"/>
      <c r="R24" s="29"/>
      <c r="S24" s="29"/>
      <c r="T24" s="29"/>
      <c r="U24" s="29"/>
      <c r="V24" s="64">
        <f t="shared" ref="V24:V28" si="4">SUM(K24:U24)</f>
        <v>0</v>
      </c>
      <c r="W24" s="63"/>
      <c r="X24" s="51"/>
      <c r="Y24" s="52"/>
    </row>
    <row r="25" spans="1:25" ht="24.95" customHeight="1" thickBot="1" x14ac:dyDescent="0.3">
      <c r="A25" s="88"/>
      <c r="B25" s="149" t="str">
        <f>'Week 1 tm 10'!B25:J25</f>
        <v>3.2 Voert verkoopgesprek</v>
      </c>
      <c r="C25" s="150"/>
      <c r="D25" s="150"/>
      <c r="E25" s="150"/>
      <c r="F25" s="150"/>
      <c r="G25" s="150"/>
      <c r="H25" s="150"/>
      <c r="I25" s="150"/>
      <c r="J25" s="150"/>
      <c r="K25" s="27"/>
      <c r="L25" s="27"/>
      <c r="M25" s="27"/>
      <c r="N25" s="27"/>
      <c r="O25" s="27"/>
      <c r="P25" s="27"/>
      <c r="Q25" s="27"/>
      <c r="R25" s="27"/>
      <c r="S25" s="27"/>
      <c r="T25" s="27"/>
      <c r="U25" s="27"/>
      <c r="V25" s="65">
        <f t="shared" si="4"/>
        <v>0</v>
      </c>
      <c r="W25" s="63"/>
      <c r="X25" s="51"/>
      <c r="Y25" s="52"/>
    </row>
    <row r="26" spans="1:25" ht="24.95" customHeight="1" thickBot="1" x14ac:dyDescent="0.3">
      <c r="A26" s="88"/>
      <c r="B26" s="149" t="str">
        <f>'Week 1 tm 10'!B26:J26</f>
        <v>3.3 Neemt bestellingen aan</v>
      </c>
      <c r="C26" s="150"/>
      <c r="D26" s="150"/>
      <c r="E26" s="150"/>
      <c r="F26" s="150"/>
      <c r="G26" s="150"/>
      <c r="H26" s="150"/>
      <c r="I26" s="150"/>
      <c r="J26" s="150"/>
      <c r="K26" s="27"/>
      <c r="L26" s="27"/>
      <c r="M26" s="27"/>
      <c r="N26" s="27"/>
      <c r="O26" s="27"/>
      <c r="P26" s="27"/>
      <c r="Q26" s="27"/>
      <c r="R26" s="27"/>
      <c r="S26" s="27"/>
      <c r="T26" s="27"/>
      <c r="U26" s="27"/>
      <c r="V26" s="65">
        <f t="shared" si="4"/>
        <v>0</v>
      </c>
      <c r="W26" s="63"/>
      <c r="X26" s="51"/>
      <c r="Y26" s="52"/>
    </row>
    <row r="27" spans="1:25" ht="24.95" customHeight="1" thickBot="1" x14ac:dyDescent="0.3">
      <c r="A27" s="88"/>
      <c r="B27" s="149" t="str">
        <f>'Week 1 tm 10'!B27:J27</f>
        <v>3.4 Signaleert en handelt klachten af</v>
      </c>
      <c r="C27" s="150"/>
      <c r="D27" s="150"/>
      <c r="E27" s="150"/>
      <c r="F27" s="150"/>
      <c r="G27" s="150"/>
      <c r="H27" s="150"/>
      <c r="I27" s="150"/>
      <c r="J27" s="150"/>
      <c r="K27" s="27"/>
      <c r="L27" s="27"/>
      <c r="M27" s="27"/>
      <c r="N27" s="27"/>
      <c r="O27" s="27"/>
      <c r="P27" s="27"/>
      <c r="Q27" s="27"/>
      <c r="R27" s="27"/>
      <c r="S27" s="27"/>
      <c r="T27" s="27"/>
      <c r="U27" s="27"/>
      <c r="V27" s="65">
        <f t="shared" si="4"/>
        <v>0</v>
      </c>
      <c r="W27" s="63"/>
      <c r="X27" s="51"/>
      <c r="Y27" s="52"/>
    </row>
    <row r="28" spans="1:25" ht="24.95" customHeight="1" thickBot="1" x14ac:dyDescent="0.3">
      <c r="A28" s="88"/>
      <c r="B28" s="149" t="str">
        <f>'Week 1 tm 10'!B28:J28</f>
        <v>3.5 Handelt de verkoop af</v>
      </c>
      <c r="C28" s="150"/>
      <c r="D28" s="150"/>
      <c r="E28" s="150"/>
      <c r="F28" s="150"/>
      <c r="G28" s="150"/>
      <c r="H28" s="150"/>
      <c r="I28" s="150"/>
      <c r="J28" s="150"/>
      <c r="K28" s="28"/>
      <c r="L28" s="28"/>
      <c r="M28" s="28"/>
      <c r="N28" s="28"/>
      <c r="O28" s="28"/>
      <c r="P28" s="28"/>
      <c r="Q28" s="28"/>
      <c r="R28" s="28"/>
      <c r="S28" s="28"/>
      <c r="T28" s="28"/>
      <c r="U28" s="28"/>
      <c r="V28" s="62">
        <f t="shared" si="4"/>
        <v>0</v>
      </c>
      <c r="W28" s="63"/>
      <c r="X28" s="51"/>
      <c r="Y28" s="52"/>
    </row>
    <row r="29" spans="1:25" ht="24.95" customHeight="1" thickBot="1" x14ac:dyDescent="0.3">
      <c r="A29" s="88"/>
      <c r="B29" s="173" t="str">
        <f>'Week 1 tm 10'!B29:T29</f>
        <v>4 Organiseert en begeleidt de werkzaamheden</v>
      </c>
      <c r="C29" s="173"/>
      <c r="D29" s="173"/>
      <c r="E29" s="173"/>
      <c r="F29" s="173"/>
      <c r="G29" s="173"/>
      <c r="H29" s="173"/>
      <c r="I29" s="173"/>
      <c r="J29" s="173"/>
      <c r="K29" s="173"/>
      <c r="L29" s="173"/>
      <c r="M29" s="173"/>
      <c r="N29" s="173"/>
      <c r="O29" s="173"/>
      <c r="P29" s="173"/>
      <c r="Q29" s="173"/>
      <c r="R29" s="173"/>
      <c r="S29" s="173"/>
      <c r="T29" s="173"/>
      <c r="U29" s="173"/>
      <c r="V29" s="56">
        <f>SUM(V30:V32)</f>
        <v>0</v>
      </c>
      <c r="W29" s="57" t="e">
        <f>(V29/V44)</f>
        <v>#DIV/0!</v>
      </c>
      <c r="X29" s="58"/>
      <c r="Y29" s="59"/>
    </row>
    <row r="30" spans="1:25" ht="24.95" customHeight="1" thickBot="1" x14ac:dyDescent="0.3">
      <c r="A30" s="88"/>
      <c r="B30" s="149" t="str">
        <f>'Week 1 tm 10'!B30:J30</f>
        <v>4.1 Plant en verdeelt werkzaamheden</v>
      </c>
      <c r="C30" s="150"/>
      <c r="D30" s="150"/>
      <c r="E30" s="150"/>
      <c r="F30" s="150"/>
      <c r="G30" s="150"/>
      <c r="H30" s="150"/>
      <c r="I30" s="150"/>
      <c r="J30" s="150"/>
      <c r="K30" s="29"/>
      <c r="L30" s="29"/>
      <c r="M30" s="29"/>
      <c r="N30" s="29"/>
      <c r="O30" s="29"/>
      <c r="P30" s="29"/>
      <c r="Q30" s="29"/>
      <c r="R30" s="29"/>
      <c r="S30" s="29"/>
      <c r="T30" s="29" t="s">
        <v>19</v>
      </c>
      <c r="U30" s="29"/>
      <c r="V30" s="64">
        <f t="shared" ref="V30:V32" si="5">SUM(K30:U30)</f>
        <v>0</v>
      </c>
      <c r="W30" s="63"/>
      <c r="X30" s="51"/>
      <c r="Y30" s="52"/>
    </row>
    <row r="31" spans="1:25" ht="24.95" customHeight="1" thickBot="1" x14ac:dyDescent="0.3">
      <c r="A31" s="88"/>
      <c r="B31" s="149" t="str">
        <f>'Week 1 tm 10'!B31:J31</f>
        <v>4.2 Begeleidt medewerkers op vaktechnisch gebied</v>
      </c>
      <c r="C31" s="150"/>
      <c r="D31" s="150"/>
      <c r="E31" s="150"/>
      <c r="F31" s="150"/>
      <c r="G31" s="150"/>
      <c r="H31" s="150"/>
      <c r="I31" s="150"/>
      <c r="J31" s="150"/>
      <c r="K31" s="28"/>
      <c r="L31" s="28"/>
      <c r="M31" s="28"/>
      <c r="N31" s="28"/>
      <c r="O31" s="28"/>
      <c r="P31" s="28"/>
      <c r="Q31" s="28"/>
      <c r="R31" s="28"/>
      <c r="S31" s="28"/>
      <c r="T31" s="28"/>
      <c r="U31" s="28"/>
      <c r="V31" s="62">
        <f t="shared" si="5"/>
        <v>0</v>
      </c>
      <c r="W31" s="63"/>
      <c r="X31" s="51"/>
      <c r="Y31" s="52"/>
    </row>
    <row r="32" spans="1:25" ht="24.95" customHeight="1" thickBot="1" x14ac:dyDescent="0.3">
      <c r="A32" s="88"/>
      <c r="B32" s="149" t="str">
        <f>'Week 1 tm 10'!B32:J32</f>
        <v>4.3 Stuurt medewerkers aan</v>
      </c>
      <c r="C32" s="150"/>
      <c r="D32" s="150"/>
      <c r="E32" s="150"/>
      <c r="F32" s="150"/>
      <c r="G32" s="150"/>
      <c r="H32" s="150"/>
      <c r="I32" s="150"/>
      <c r="J32" s="150"/>
      <c r="K32" s="28"/>
      <c r="L32" s="28"/>
      <c r="M32" s="28"/>
      <c r="N32" s="28"/>
      <c r="O32" s="28"/>
      <c r="P32" s="28"/>
      <c r="Q32" s="28"/>
      <c r="R32" s="28"/>
      <c r="S32" s="28"/>
      <c r="T32" s="28"/>
      <c r="U32" s="28"/>
      <c r="V32" s="62">
        <f t="shared" si="5"/>
        <v>0</v>
      </c>
      <c r="W32" s="63"/>
      <c r="X32" s="51"/>
      <c r="Y32" s="52"/>
    </row>
    <row r="33" spans="1:25" ht="24.95" customHeight="1" thickBot="1" x14ac:dyDescent="0.3">
      <c r="A33" s="88"/>
      <c r="B33" s="173" t="str">
        <f>'Week 1 tm 10'!B33:T33</f>
        <v>5 Onderneemt</v>
      </c>
      <c r="C33" s="173"/>
      <c r="D33" s="173"/>
      <c r="E33" s="173"/>
      <c r="F33" s="173"/>
      <c r="G33" s="173"/>
      <c r="H33" s="173"/>
      <c r="I33" s="173"/>
      <c r="J33" s="173"/>
      <c r="K33" s="173"/>
      <c r="L33" s="173"/>
      <c r="M33" s="173"/>
      <c r="N33" s="173"/>
      <c r="O33" s="173"/>
      <c r="P33" s="173"/>
      <c r="Q33" s="173"/>
      <c r="R33" s="173"/>
      <c r="S33" s="173"/>
      <c r="T33" s="173"/>
      <c r="U33" s="173"/>
      <c r="V33" s="56">
        <f>SUM(V34:V43)</f>
        <v>0</v>
      </c>
      <c r="W33" s="57" t="e">
        <f>(V33/V44)</f>
        <v>#DIV/0!</v>
      </c>
      <c r="X33" s="58"/>
      <c r="Y33" s="59"/>
    </row>
    <row r="34" spans="1:25" ht="24.95" customHeight="1" thickBot="1" x14ac:dyDescent="0.3">
      <c r="A34" s="88"/>
      <c r="B34" s="149" t="str">
        <f>'Week 1 tm 10'!B34:J34</f>
        <v>5.1 Bepaalt vestigingsplaats</v>
      </c>
      <c r="C34" s="150"/>
      <c r="D34" s="150"/>
      <c r="E34" s="150"/>
      <c r="F34" s="150"/>
      <c r="G34" s="150"/>
      <c r="H34" s="150"/>
      <c r="I34" s="150"/>
      <c r="J34" s="150"/>
      <c r="K34" s="29"/>
      <c r="L34" s="29"/>
      <c r="M34" s="29"/>
      <c r="N34" s="29"/>
      <c r="O34" s="29"/>
      <c r="P34" s="29"/>
      <c r="Q34" s="29"/>
      <c r="R34" s="29"/>
      <c r="S34" s="29"/>
      <c r="T34" s="29" t="s">
        <v>19</v>
      </c>
      <c r="U34" s="29"/>
      <c r="V34" s="64">
        <f t="shared" ref="V34:V44" si="6">SUM(K34:U34)</f>
        <v>0</v>
      </c>
      <c r="W34" s="63"/>
      <c r="X34" s="51"/>
      <c r="Y34" s="52"/>
    </row>
    <row r="35" spans="1:25" ht="24.95" customHeight="1" thickBot="1" x14ac:dyDescent="0.3">
      <c r="A35" s="88"/>
      <c r="B35" s="149" t="str">
        <f>'Week 1 tm 10'!B35:J35</f>
        <v>5.2 Onderzoekt ondernemingsvorm</v>
      </c>
      <c r="C35" s="150"/>
      <c r="D35" s="150"/>
      <c r="E35" s="150"/>
      <c r="F35" s="150"/>
      <c r="G35" s="150"/>
      <c r="H35" s="150"/>
      <c r="I35" s="150"/>
      <c r="J35" s="150"/>
      <c r="K35" s="28"/>
      <c r="L35" s="28"/>
      <c r="M35" s="28"/>
      <c r="N35" s="28"/>
      <c r="O35" s="28"/>
      <c r="P35" s="28"/>
      <c r="Q35" s="28"/>
      <c r="R35" s="28"/>
      <c r="S35" s="28"/>
      <c r="T35" s="28"/>
      <c r="U35" s="28"/>
      <c r="V35" s="62">
        <f t="shared" si="6"/>
        <v>0</v>
      </c>
      <c r="W35" s="63"/>
      <c r="X35" s="51"/>
      <c r="Y35" s="52"/>
    </row>
    <row r="36" spans="1:25" ht="24.95" customHeight="1" thickBot="1" x14ac:dyDescent="0.3">
      <c r="A36" s="88"/>
      <c r="B36" s="149" t="str">
        <f>'Week 1 tm 10'!B36:J36</f>
        <v>5.3 Stelt marketingplan op</v>
      </c>
      <c r="C36" s="150"/>
      <c r="D36" s="150"/>
      <c r="E36" s="150"/>
      <c r="F36" s="150"/>
      <c r="G36" s="150"/>
      <c r="H36" s="150"/>
      <c r="I36" s="150"/>
      <c r="J36" s="150"/>
      <c r="K36" s="28"/>
      <c r="L36" s="28"/>
      <c r="M36" s="28"/>
      <c r="N36" s="28"/>
      <c r="O36" s="28"/>
      <c r="P36" s="28"/>
      <c r="Q36" s="28"/>
      <c r="R36" s="28"/>
      <c r="S36" s="28"/>
      <c r="T36" s="28"/>
      <c r="U36" s="28"/>
      <c r="V36" s="62">
        <f t="shared" si="6"/>
        <v>0</v>
      </c>
      <c r="W36" s="63"/>
      <c r="X36" s="51"/>
      <c r="Y36" s="52"/>
    </row>
    <row r="37" spans="1:25" ht="24.95" customHeight="1" thickBot="1" x14ac:dyDescent="0.3">
      <c r="A37" s="88"/>
      <c r="B37" s="149" t="str">
        <f>'Week 1 tm 10'!B37:J37</f>
        <v>5.4 Innoveert de onderneming</v>
      </c>
      <c r="C37" s="150"/>
      <c r="D37" s="150"/>
      <c r="E37" s="150"/>
      <c r="F37" s="150"/>
      <c r="G37" s="150"/>
      <c r="H37" s="150"/>
      <c r="I37" s="150"/>
      <c r="J37" s="150"/>
      <c r="K37" s="28"/>
      <c r="L37" s="28"/>
      <c r="M37" s="28"/>
      <c r="N37" s="28"/>
      <c r="O37" s="28"/>
      <c r="P37" s="28"/>
      <c r="Q37" s="28"/>
      <c r="R37" s="28"/>
      <c r="S37" s="28"/>
      <c r="T37" s="28"/>
      <c r="U37" s="28"/>
      <c r="V37" s="62">
        <f t="shared" si="6"/>
        <v>0</v>
      </c>
      <c r="W37" s="63"/>
      <c r="X37" s="51"/>
      <c r="Y37" s="52"/>
    </row>
    <row r="38" spans="1:25" ht="24.95" customHeight="1" thickBot="1" x14ac:dyDescent="0.3">
      <c r="A38" s="88"/>
      <c r="B38" s="149" t="str">
        <f>'Week 1 tm 10'!B38:J38</f>
        <v>5.5 Verzorgt financiële administratie</v>
      </c>
      <c r="C38" s="150"/>
      <c r="D38" s="150"/>
      <c r="E38" s="150"/>
      <c r="F38" s="150"/>
      <c r="G38" s="150"/>
      <c r="H38" s="150"/>
      <c r="I38" s="150"/>
      <c r="J38" s="150"/>
      <c r="K38" s="28"/>
      <c r="L38" s="28"/>
      <c r="M38" s="28"/>
      <c r="N38" s="28"/>
      <c r="O38" s="28"/>
      <c r="P38" s="28"/>
      <c r="Q38" s="28"/>
      <c r="R38" s="28"/>
      <c r="S38" s="28"/>
      <c r="T38" s="28"/>
      <c r="U38" s="28"/>
      <c r="V38" s="62">
        <f t="shared" si="6"/>
        <v>0</v>
      </c>
      <c r="W38" s="63"/>
      <c r="X38" s="51"/>
      <c r="Y38" s="52"/>
    </row>
    <row r="39" spans="1:25" ht="24.95" customHeight="1" thickBot="1" x14ac:dyDescent="0.3">
      <c r="A39" s="88"/>
      <c r="B39" s="149" t="str">
        <f>'Week 1 tm 10'!B39:J39</f>
        <v>5.6 Analyseert de financiële situatie</v>
      </c>
      <c r="C39" s="150"/>
      <c r="D39" s="150"/>
      <c r="E39" s="150"/>
      <c r="F39" s="150"/>
      <c r="G39" s="150"/>
      <c r="H39" s="150"/>
      <c r="I39" s="150"/>
      <c r="J39" s="150"/>
      <c r="K39" s="28"/>
      <c r="L39" s="28"/>
      <c r="M39" s="28"/>
      <c r="N39" s="28"/>
      <c r="O39" s="28"/>
      <c r="P39" s="28"/>
      <c r="Q39" s="28"/>
      <c r="R39" s="28" t="s">
        <v>19</v>
      </c>
      <c r="S39" s="28"/>
      <c r="T39" s="28"/>
      <c r="U39" s="28"/>
      <c r="V39" s="62">
        <f t="shared" si="6"/>
        <v>0</v>
      </c>
      <c r="W39" s="63"/>
      <c r="X39" s="51"/>
      <c r="Y39" s="52"/>
    </row>
    <row r="40" spans="1:25" ht="24.95" customHeight="1" thickBot="1" x14ac:dyDescent="0.3">
      <c r="A40" s="88"/>
      <c r="B40" s="149" t="str">
        <f>'Week 1 tm 10'!B40:J40</f>
        <v>5.7 Bepaalt personeelsbehoefte</v>
      </c>
      <c r="C40" s="150"/>
      <c r="D40" s="150"/>
      <c r="E40" s="150"/>
      <c r="F40" s="150"/>
      <c r="G40" s="150"/>
      <c r="H40" s="150"/>
      <c r="I40" s="150"/>
      <c r="J40" s="150"/>
      <c r="K40" s="28"/>
      <c r="L40" s="28"/>
      <c r="M40" s="28"/>
      <c r="N40" s="28"/>
      <c r="O40" s="28"/>
      <c r="P40" s="28"/>
      <c r="Q40" s="28"/>
      <c r="R40" s="28"/>
      <c r="S40" s="28"/>
      <c r="T40" s="28"/>
      <c r="U40" s="28"/>
      <c r="V40" s="62">
        <f t="shared" si="6"/>
        <v>0</v>
      </c>
      <c r="W40" s="63"/>
      <c r="X40" s="51"/>
      <c r="Y40" s="52"/>
    </row>
    <row r="41" spans="1:25" ht="24.95" customHeight="1" thickBot="1" x14ac:dyDescent="0.3">
      <c r="A41" s="88"/>
      <c r="B41" s="149" t="str">
        <f>'Week 1 tm 10'!B41:J41</f>
        <v>5.8 Bepaalt beleid op het gebied van kwaliteit, veiligheid, milieu en arbo</v>
      </c>
      <c r="C41" s="150"/>
      <c r="D41" s="150"/>
      <c r="E41" s="150"/>
      <c r="F41" s="150"/>
      <c r="G41" s="150"/>
      <c r="H41" s="150"/>
      <c r="I41" s="150"/>
      <c r="J41" s="150"/>
      <c r="K41" s="28"/>
      <c r="L41" s="28"/>
      <c r="M41" s="28"/>
      <c r="N41" s="28"/>
      <c r="O41" s="28"/>
      <c r="P41" s="28"/>
      <c r="Q41" s="28"/>
      <c r="R41" s="28"/>
      <c r="S41" s="28"/>
      <c r="T41" s="28"/>
      <c r="U41" s="28"/>
      <c r="V41" s="62">
        <f t="shared" si="6"/>
        <v>0</v>
      </c>
      <c r="W41" s="63"/>
      <c r="X41" s="51"/>
      <c r="Y41" s="52"/>
    </row>
    <row r="42" spans="1:25" ht="24.95" customHeight="1" thickBot="1" x14ac:dyDescent="0.3">
      <c r="A42" s="88"/>
      <c r="B42" s="149" t="str">
        <f>'Week 1 tm 10'!B42:J42</f>
        <v>5.9 Profileert en promoot de onderneming</v>
      </c>
      <c r="C42" s="150"/>
      <c r="D42" s="150"/>
      <c r="E42" s="150"/>
      <c r="F42" s="150"/>
      <c r="G42" s="150"/>
      <c r="H42" s="150"/>
      <c r="I42" s="150"/>
      <c r="J42" s="150"/>
      <c r="K42" s="28"/>
      <c r="L42" s="28"/>
      <c r="M42" s="28"/>
      <c r="N42" s="28"/>
      <c r="O42" s="28"/>
      <c r="P42" s="28"/>
      <c r="Q42" s="28"/>
      <c r="R42" s="28"/>
      <c r="S42" s="28"/>
      <c r="T42" s="28"/>
      <c r="U42" s="28"/>
      <c r="V42" s="62">
        <f t="shared" si="6"/>
        <v>0</v>
      </c>
      <c r="W42" s="63"/>
      <c r="X42" s="51"/>
      <c r="Y42" s="52"/>
    </row>
    <row r="43" spans="1:25" ht="24.95" customHeight="1" thickBot="1" x14ac:dyDescent="0.3">
      <c r="A43" s="88"/>
      <c r="B43" s="149" t="str">
        <f>'Week 1 tm 10'!B43:J43</f>
        <v>5.10 Stelt verkoopprijs vast</v>
      </c>
      <c r="C43" s="150"/>
      <c r="D43" s="150"/>
      <c r="E43" s="150"/>
      <c r="F43" s="150"/>
      <c r="G43" s="150"/>
      <c r="H43" s="150"/>
      <c r="I43" s="150"/>
      <c r="J43" s="150"/>
      <c r="K43" s="28"/>
      <c r="L43" s="28"/>
      <c r="M43" s="28"/>
      <c r="N43" s="28"/>
      <c r="O43" s="28"/>
      <c r="P43" s="28"/>
      <c r="Q43" s="28"/>
      <c r="R43" s="28"/>
      <c r="S43" s="28"/>
      <c r="T43" s="28"/>
      <c r="U43" s="28"/>
      <c r="V43" s="62">
        <f t="shared" si="6"/>
        <v>0</v>
      </c>
      <c r="W43" s="63"/>
      <c r="X43" s="51"/>
      <c r="Y43" s="52"/>
    </row>
    <row r="44" spans="1:25" ht="24.95" customHeight="1" thickBot="1" x14ac:dyDescent="0.3">
      <c r="A44" s="89"/>
      <c r="B44" s="182" t="s">
        <v>25</v>
      </c>
      <c r="C44" s="182"/>
      <c r="D44" s="182"/>
      <c r="E44" s="182"/>
      <c r="F44" s="182"/>
      <c r="G44" s="182"/>
      <c r="H44" s="182"/>
      <c r="I44" s="182"/>
      <c r="J44" s="182"/>
      <c r="K44" s="67">
        <f t="shared" ref="K44:U44" si="7">SUM(K11:K43)</f>
        <v>0</v>
      </c>
      <c r="L44" s="67">
        <f t="shared" si="7"/>
        <v>0</v>
      </c>
      <c r="M44" s="67">
        <f t="shared" si="7"/>
        <v>0</v>
      </c>
      <c r="N44" s="67">
        <f t="shared" si="7"/>
        <v>0</v>
      </c>
      <c r="O44" s="67">
        <f t="shared" si="7"/>
        <v>0</v>
      </c>
      <c r="P44" s="67">
        <f t="shared" si="7"/>
        <v>0</v>
      </c>
      <c r="Q44" s="67">
        <f t="shared" si="7"/>
        <v>0</v>
      </c>
      <c r="R44" s="67">
        <f t="shared" si="7"/>
        <v>0</v>
      </c>
      <c r="S44" s="67">
        <f t="shared" si="7"/>
        <v>0</v>
      </c>
      <c r="T44" s="67">
        <f t="shared" si="7"/>
        <v>0</v>
      </c>
      <c r="U44" s="67">
        <f t="shared" si="7"/>
        <v>0</v>
      </c>
      <c r="V44" s="68">
        <f t="shared" si="6"/>
        <v>0</v>
      </c>
      <c r="W44" s="57" t="e">
        <f>SUM(W10:W43)</f>
        <v>#DIV/0!</v>
      </c>
      <c r="X44" s="58"/>
      <c r="Y44" s="59"/>
    </row>
    <row r="45" spans="1:25" ht="24.95" customHeight="1" thickBot="1" x14ac:dyDescent="0.3">
      <c r="A45" s="89"/>
      <c r="B45" s="208" t="s">
        <v>39</v>
      </c>
      <c r="C45" s="209"/>
      <c r="D45" s="209"/>
      <c r="E45" s="209"/>
      <c r="F45" s="209"/>
      <c r="G45" s="209"/>
      <c r="H45" s="209"/>
      <c r="I45" s="209"/>
      <c r="J45" s="209"/>
      <c r="K45" s="209"/>
      <c r="L45" s="209"/>
      <c r="M45" s="209"/>
      <c r="N45" s="209"/>
      <c r="O45" s="209"/>
      <c r="P45" s="209"/>
      <c r="Q45" s="209"/>
      <c r="R45" s="209"/>
      <c r="S45" s="209"/>
      <c r="T45" s="209"/>
      <c r="U45" s="209"/>
      <c r="V45" s="56"/>
      <c r="W45" s="57" t="e">
        <f>V46/V44</f>
        <v>#DIV/0!</v>
      </c>
      <c r="X45" s="58"/>
      <c r="Y45" s="59"/>
    </row>
    <row r="46" spans="1:25" ht="24.95" customHeight="1" thickBot="1" x14ac:dyDescent="0.3">
      <c r="A46" s="88"/>
      <c r="B46" s="149" t="str">
        <f>'Week 1 tm 10'!B46:J46</f>
        <v>Verzuim met reden (ziekte, doktersbezoek, bruiloft e.d.)</v>
      </c>
      <c r="C46" s="150"/>
      <c r="D46" s="150"/>
      <c r="E46" s="150"/>
      <c r="F46" s="150"/>
      <c r="G46" s="150"/>
      <c r="H46" s="150"/>
      <c r="I46" s="150"/>
      <c r="J46" s="150"/>
      <c r="K46" s="28"/>
      <c r="L46" s="28"/>
      <c r="M46" s="28"/>
      <c r="N46" s="28"/>
      <c r="O46" s="28"/>
      <c r="P46" s="28"/>
      <c r="Q46" s="28"/>
      <c r="R46" s="28"/>
      <c r="S46" s="28"/>
      <c r="T46" s="28"/>
      <c r="U46" s="28"/>
      <c r="V46" s="110">
        <f t="shared" ref="V46" si="8">SUM(K46:U46)</f>
        <v>0</v>
      </c>
      <c r="W46" s="63"/>
      <c r="X46" s="51"/>
      <c r="Y46" s="52"/>
    </row>
    <row r="47" spans="1:25" ht="24.95" customHeight="1" thickBot="1" x14ac:dyDescent="0.3">
      <c r="A47" s="88"/>
      <c r="B47" s="183" t="s">
        <v>26</v>
      </c>
      <c r="C47" s="184"/>
      <c r="D47" s="184"/>
      <c r="E47" s="184"/>
      <c r="F47" s="184"/>
      <c r="G47" s="184"/>
      <c r="H47" s="184"/>
      <c r="I47" s="184"/>
      <c r="J47" s="184"/>
      <c r="K47" s="184"/>
      <c r="L47" s="184"/>
      <c r="M47" s="184"/>
      <c r="N47" s="184"/>
      <c r="O47" s="184"/>
      <c r="P47" s="184"/>
      <c r="Q47" s="184"/>
      <c r="R47" s="184"/>
      <c r="S47" s="184"/>
      <c r="T47" s="184"/>
      <c r="U47" s="184"/>
      <c r="V47" s="184"/>
      <c r="W47" s="185"/>
      <c r="X47" s="51"/>
      <c r="Y47" s="52"/>
    </row>
    <row r="48" spans="1:25" ht="24.95" customHeight="1" thickBot="1" x14ac:dyDescent="0.3">
      <c r="A48" s="88"/>
      <c r="B48" s="175" t="s">
        <v>27</v>
      </c>
      <c r="C48" s="176"/>
      <c r="D48" s="176"/>
      <c r="E48" s="176"/>
      <c r="F48" s="176"/>
      <c r="G48" s="176"/>
      <c r="H48" s="176"/>
      <c r="I48" s="176"/>
      <c r="J48" s="176"/>
      <c r="K48" s="31"/>
      <c r="L48" s="31"/>
      <c r="M48" s="31"/>
      <c r="N48" s="31"/>
      <c r="O48" s="31"/>
      <c r="P48" s="31" t="s">
        <v>19</v>
      </c>
      <c r="Q48" s="31"/>
      <c r="R48" s="31"/>
      <c r="S48" s="31"/>
      <c r="T48" s="31"/>
      <c r="U48" s="31"/>
      <c r="V48" s="69">
        <f>SUM(K48:U48)</f>
        <v>0</v>
      </c>
      <c r="W48" s="70" t="e">
        <f>V48/V44</f>
        <v>#DIV/0!</v>
      </c>
      <c r="X48" s="58"/>
      <c r="Y48" s="59"/>
    </row>
    <row r="49" spans="1:25" ht="15.75" thickBot="1" x14ac:dyDescent="0.3">
      <c r="A49" s="89"/>
      <c r="B49" s="71"/>
      <c r="C49" s="71"/>
      <c r="D49" s="71"/>
      <c r="E49" s="71"/>
      <c r="F49" s="72"/>
      <c r="G49" s="72"/>
      <c r="H49" s="51"/>
      <c r="I49" s="43"/>
      <c r="J49" s="72"/>
      <c r="K49" s="72"/>
      <c r="L49" s="72"/>
      <c r="M49" s="72"/>
      <c r="N49" s="46"/>
      <c r="O49" s="46"/>
      <c r="P49" s="72"/>
      <c r="Q49" s="72"/>
      <c r="R49" s="72"/>
      <c r="S49" s="72"/>
      <c r="T49" s="72"/>
      <c r="U49" s="51"/>
      <c r="V49" s="73"/>
      <c r="W49" s="51"/>
      <c r="X49" s="51"/>
      <c r="Y49" s="52"/>
    </row>
    <row r="50" spans="1:25" ht="18.75" thickBot="1" x14ac:dyDescent="0.3">
      <c r="A50" s="90"/>
      <c r="B50" s="177" t="s">
        <v>28</v>
      </c>
      <c r="C50" s="178"/>
      <c r="D50" s="178"/>
      <c r="E50" s="178"/>
      <c r="F50" s="178"/>
      <c r="G50" s="178"/>
      <c r="H50" s="179"/>
      <c r="I50" s="180">
        <f>Jaarplanning!K64</f>
        <v>0</v>
      </c>
      <c r="J50" s="181"/>
      <c r="K50" s="75"/>
      <c r="L50" s="177" t="s">
        <v>29</v>
      </c>
      <c r="M50" s="178"/>
      <c r="N50" s="178"/>
      <c r="O50" s="178"/>
      <c r="P50" s="178"/>
      <c r="Q50" s="179"/>
      <c r="R50" s="180">
        <f>'Week 1 tm 10'!U44+'Week 11 tm 20'!U44+'Week 21 tm 30'!U44+'Week 31 tm 41'!V44+V44</f>
        <v>0</v>
      </c>
      <c r="S50" s="181"/>
      <c r="T50" s="92"/>
      <c r="U50" s="76"/>
      <c r="V50" s="94" t="s">
        <v>30</v>
      </c>
      <c r="W50" s="77">
        <f>R50-I50</f>
        <v>0</v>
      </c>
      <c r="X50" s="58"/>
      <c r="Y50" s="59"/>
    </row>
    <row r="51" spans="1:25" ht="15.75" thickBot="1" x14ac:dyDescent="0.3">
      <c r="A51" s="91"/>
      <c r="B51" s="79"/>
      <c r="C51" s="79"/>
      <c r="D51" s="79"/>
      <c r="E51" s="79"/>
      <c r="F51" s="79"/>
      <c r="G51" s="79"/>
      <c r="H51" s="79"/>
      <c r="I51" s="79"/>
      <c r="J51" s="79"/>
      <c r="K51" s="80"/>
      <c r="L51" s="79"/>
      <c r="M51" s="79"/>
      <c r="N51" s="79"/>
      <c r="O51" s="79"/>
      <c r="P51" s="79"/>
      <c r="Q51" s="79"/>
      <c r="R51" s="79"/>
      <c r="S51" s="79"/>
      <c r="T51" s="93"/>
      <c r="U51" s="72"/>
      <c r="V51" s="79"/>
      <c r="W51" s="79"/>
      <c r="X51" s="51"/>
      <c r="Y51" s="52"/>
    </row>
    <row r="52" spans="1:25" x14ac:dyDescent="0.25">
      <c r="A52" s="212" t="s">
        <v>31</v>
      </c>
      <c r="B52" s="187"/>
      <c r="C52" s="187"/>
      <c r="D52" s="187"/>
      <c r="E52" s="187"/>
      <c r="F52" s="188"/>
      <c r="G52" s="192"/>
      <c r="H52" s="193"/>
      <c r="I52" s="193"/>
      <c r="J52" s="193"/>
      <c r="K52" s="193"/>
      <c r="L52" s="193"/>
      <c r="M52" s="193"/>
      <c r="N52" s="193"/>
      <c r="O52" s="193"/>
      <c r="P52" s="193"/>
      <c r="Q52" s="193"/>
      <c r="R52" s="193"/>
      <c r="S52" s="193"/>
      <c r="T52" s="193"/>
      <c r="U52" s="193"/>
      <c r="V52" s="193"/>
      <c r="W52" s="193"/>
      <c r="X52" s="193"/>
      <c r="Y52" s="194"/>
    </row>
    <row r="53" spans="1:25" ht="49.9" customHeight="1" thickBot="1" x14ac:dyDescent="0.3">
      <c r="A53" s="213"/>
      <c r="B53" s="190"/>
      <c r="C53" s="190"/>
      <c r="D53" s="190"/>
      <c r="E53" s="190"/>
      <c r="F53" s="191"/>
      <c r="G53" s="195"/>
      <c r="H53" s="196"/>
      <c r="I53" s="196"/>
      <c r="J53" s="196"/>
      <c r="K53" s="196"/>
      <c r="L53" s="196"/>
      <c r="M53" s="196"/>
      <c r="N53" s="196"/>
      <c r="O53" s="196"/>
      <c r="P53" s="196"/>
      <c r="Q53" s="196"/>
      <c r="R53" s="196"/>
      <c r="S53" s="196"/>
      <c r="T53" s="196"/>
      <c r="U53" s="196"/>
      <c r="V53" s="196"/>
      <c r="W53" s="196"/>
      <c r="X53" s="196"/>
      <c r="Y53" s="197"/>
    </row>
    <row r="54" spans="1:25" ht="17.45" customHeight="1" thickBot="1" x14ac:dyDescent="0.3">
      <c r="A54" s="186" t="s">
        <v>81</v>
      </c>
      <c r="B54" s="187"/>
      <c r="C54" s="187"/>
      <c r="D54" s="187"/>
      <c r="E54" s="187"/>
      <c r="F54" s="188"/>
      <c r="G54" s="198" t="s">
        <v>82</v>
      </c>
      <c r="H54" s="199"/>
      <c r="I54" s="199"/>
      <c r="J54" s="116" t="s">
        <v>83</v>
      </c>
      <c r="K54" s="200" t="s">
        <v>84</v>
      </c>
      <c r="L54" s="200"/>
      <c r="M54" s="200"/>
      <c r="N54" s="200"/>
      <c r="O54" s="200"/>
      <c r="P54" s="237"/>
      <c r="Q54" s="239" t="s">
        <v>85</v>
      </c>
      <c r="R54" s="240"/>
      <c r="S54" s="240"/>
      <c r="T54" s="240"/>
      <c r="U54" s="240"/>
      <c r="V54" s="240"/>
      <c r="W54" s="240"/>
      <c r="X54" s="240"/>
      <c r="Y54" s="241"/>
    </row>
    <row r="55" spans="1:25" ht="30" customHeight="1" thickBot="1" x14ac:dyDescent="0.3">
      <c r="A55" s="189"/>
      <c r="B55" s="190"/>
      <c r="C55" s="190"/>
      <c r="D55" s="190"/>
      <c r="E55" s="190"/>
      <c r="F55" s="191"/>
      <c r="G55" s="203"/>
      <c r="H55" s="204"/>
      <c r="I55" s="204"/>
      <c r="J55" s="117"/>
      <c r="K55" s="205"/>
      <c r="L55" s="205"/>
      <c r="M55" s="205"/>
      <c r="N55" s="205"/>
      <c r="O55" s="205"/>
      <c r="P55" s="238"/>
      <c r="Q55" s="242">
        <f>Jaarplanning!J4</f>
        <v>0</v>
      </c>
      <c r="R55" s="231"/>
      <c r="S55" s="231"/>
      <c r="T55" s="231"/>
      <c r="U55" s="231"/>
      <c r="V55" s="231"/>
      <c r="W55" s="231"/>
      <c r="X55" s="231"/>
      <c r="Y55" s="243"/>
    </row>
  </sheetData>
  <sheetProtection password="CCFC" sheet="1" objects="1" scenarios="1"/>
  <mergeCells count="61">
    <mergeCell ref="B13:U13"/>
    <mergeCell ref="B12:J12"/>
    <mergeCell ref="B2:T2"/>
    <mergeCell ref="Q1:Y1"/>
    <mergeCell ref="U2:Y2"/>
    <mergeCell ref="B8:J9"/>
    <mergeCell ref="V8:W8"/>
    <mergeCell ref="E4:J4"/>
    <mergeCell ref="Q4:W4"/>
    <mergeCell ref="E6:J6"/>
    <mergeCell ref="Q6:W6"/>
    <mergeCell ref="B32:J32"/>
    <mergeCell ref="B10:U10"/>
    <mergeCell ref="B11:J11"/>
    <mergeCell ref="B27:J27"/>
    <mergeCell ref="B28:J28"/>
    <mergeCell ref="B14:J14"/>
    <mergeCell ref="B15:J15"/>
    <mergeCell ref="B16:J16"/>
    <mergeCell ref="B17:J17"/>
    <mergeCell ref="B18:J18"/>
    <mergeCell ref="B19:J19"/>
    <mergeCell ref="B26:J26"/>
    <mergeCell ref="B21:J21"/>
    <mergeCell ref="B25:J25"/>
    <mergeCell ref="B20:J20"/>
    <mergeCell ref="B22:J22"/>
    <mergeCell ref="B23:U23"/>
    <mergeCell ref="B29:U29"/>
    <mergeCell ref="B30:J30"/>
    <mergeCell ref="B24:J24"/>
    <mergeCell ref="B31:J31"/>
    <mergeCell ref="A54:F55"/>
    <mergeCell ref="G54:I54"/>
    <mergeCell ref="B35:J35"/>
    <mergeCell ref="B36:J36"/>
    <mergeCell ref="B33:U33"/>
    <mergeCell ref="B34:J34"/>
    <mergeCell ref="B42:J42"/>
    <mergeCell ref="B41:J41"/>
    <mergeCell ref="B39:J39"/>
    <mergeCell ref="B40:J40"/>
    <mergeCell ref="B37:J37"/>
    <mergeCell ref="B38:J38"/>
    <mergeCell ref="A52:F53"/>
    <mergeCell ref="G52:Y53"/>
    <mergeCell ref="B43:J43"/>
    <mergeCell ref="B46:J46"/>
    <mergeCell ref="B45:U45"/>
    <mergeCell ref="B44:J44"/>
    <mergeCell ref="B47:W47"/>
    <mergeCell ref="B48:J48"/>
    <mergeCell ref="B50:H50"/>
    <mergeCell ref="I50:J50"/>
    <mergeCell ref="L50:Q50"/>
    <mergeCell ref="R50:S50"/>
    <mergeCell ref="K54:P54"/>
    <mergeCell ref="G55:I55"/>
    <mergeCell ref="K55:P55"/>
    <mergeCell ref="Q54:Y54"/>
    <mergeCell ref="Q55:Y55"/>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Hedwig Heerink - Booijink</cp:lastModifiedBy>
  <cp:lastPrinted>2014-03-24T12:31:23Z</cp:lastPrinted>
  <dcterms:created xsi:type="dcterms:W3CDTF">2014-01-28T08:27:54Z</dcterms:created>
  <dcterms:modified xsi:type="dcterms:W3CDTF">2016-09-14T08:25:54Z</dcterms:modified>
</cp:coreProperties>
</file>